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elundy\Box Sync\Grain Cropping Systems Lab\Variety Trials\2016-17\Quality data from CWC\2016-17 Data\"/>
    </mc:Choice>
  </mc:AlternateContent>
  <bookViews>
    <workbookView xWindow="-33240" yWindow="-1875" windowWidth="25605" windowHeight="16065" tabRatio="654"/>
  </bookViews>
  <sheets>
    <sheet name="Kings" sheetId="20" r:id="rId1"/>
  </sheets>
  <definedNames>
    <definedName name="_xlnm._FilterDatabase" localSheetId="0" hidden="1">Kings!#REF!</definedName>
    <definedName name="_xlnm.Print_Area" localSheetId="0">Kings!$M$1:$AK$50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0" i="20" l="1"/>
  <c r="V50" i="20"/>
  <c r="R50" i="20"/>
  <c r="E50" i="20"/>
  <c r="U49" i="20"/>
  <c r="V49" i="20"/>
  <c r="R49" i="20"/>
  <c r="E49" i="20"/>
  <c r="U48" i="20"/>
  <c r="V48" i="20"/>
  <c r="R48" i="20"/>
  <c r="E48" i="20"/>
  <c r="U47" i="20"/>
  <c r="V47" i="20"/>
  <c r="R47" i="20"/>
  <c r="E47" i="20"/>
  <c r="U46" i="20"/>
  <c r="V46" i="20"/>
  <c r="R46" i="20"/>
  <c r="E46" i="20"/>
  <c r="U45" i="20"/>
  <c r="V45" i="20"/>
  <c r="R45" i="20"/>
  <c r="E45" i="20"/>
  <c r="U44" i="20"/>
  <c r="V44" i="20"/>
  <c r="R44" i="20"/>
  <c r="E44" i="20"/>
  <c r="U43" i="20"/>
  <c r="V43" i="20"/>
  <c r="R43" i="20"/>
  <c r="E43" i="20"/>
  <c r="U42" i="20"/>
  <c r="V42" i="20"/>
  <c r="R42" i="20"/>
  <c r="E42" i="20"/>
  <c r="U41" i="20"/>
  <c r="V41" i="20"/>
  <c r="R41" i="20"/>
  <c r="E41" i="20"/>
  <c r="U40" i="20"/>
  <c r="V40" i="20"/>
  <c r="R40" i="20"/>
  <c r="E40" i="20"/>
  <c r="U39" i="20"/>
  <c r="V39" i="20"/>
  <c r="R39" i="20"/>
  <c r="E39" i="20"/>
  <c r="U38" i="20"/>
  <c r="V38" i="20"/>
  <c r="R38" i="20"/>
  <c r="E38" i="20"/>
  <c r="U37" i="20"/>
  <c r="V37" i="20"/>
  <c r="R37" i="20"/>
  <c r="E37" i="20"/>
  <c r="U36" i="20"/>
  <c r="V36" i="20"/>
  <c r="R36" i="20"/>
  <c r="E36" i="20"/>
  <c r="U35" i="20"/>
  <c r="V35" i="20"/>
  <c r="R35" i="20"/>
  <c r="E35" i="20"/>
  <c r="U34" i="20"/>
  <c r="V34" i="20"/>
  <c r="R34" i="20"/>
  <c r="E34" i="20"/>
  <c r="U33" i="20"/>
  <c r="V33" i="20"/>
  <c r="R33" i="20"/>
  <c r="E33" i="20"/>
  <c r="U32" i="20"/>
  <c r="V32" i="20"/>
  <c r="R32" i="20"/>
  <c r="E32" i="20"/>
  <c r="U31" i="20"/>
  <c r="V31" i="20"/>
  <c r="R31" i="20"/>
  <c r="E31" i="20"/>
  <c r="U30" i="20"/>
  <c r="V30" i="20"/>
  <c r="R30" i="20"/>
  <c r="E30" i="20"/>
  <c r="U29" i="20"/>
  <c r="V29" i="20"/>
  <c r="R29" i="20"/>
  <c r="E29" i="20"/>
  <c r="U28" i="20"/>
  <c r="V28" i="20"/>
  <c r="R28" i="20"/>
  <c r="E28" i="20"/>
  <c r="U27" i="20"/>
  <c r="V27" i="20"/>
  <c r="R27" i="20"/>
  <c r="E27" i="20"/>
  <c r="U26" i="20"/>
  <c r="V26" i="20"/>
  <c r="R26" i="20"/>
  <c r="E26" i="20"/>
  <c r="U25" i="20"/>
  <c r="V25" i="20"/>
  <c r="R25" i="20"/>
  <c r="E25" i="20"/>
  <c r="U24" i="20"/>
  <c r="V24" i="20"/>
  <c r="R24" i="20"/>
  <c r="E24" i="20"/>
  <c r="U23" i="20"/>
  <c r="V23" i="20"/>
  <c r="R23" i="20"/>
  <c r="E23" i="20"/>
  <c r="U22" i="20"/>
  <c r="V22" i="20"/>
  <c r="R22" i="20"/>
  <c r="E22" i="20"/>
  <c r="U21" i="20"/>
  <c r="V21" i="20"/>
  <c r="R21" i="20"/>
  <c r="E21" i="20"/>
  <c r="U20" i="20"/>
  <c r="V20" i="20"/>
  <c r="R20" i="20"/>
  <c r="E20" i="20"/>
  <c r="U19" i="20"/>
  <c r="V19" i="20"/>
  <c r="R19" i="20"/>
  <c r="E19" i="20"/>
  <c r="U18" i="20"/>
  <c r="V18" i="20"/>
  <c r="R18" i="20"/>
  <c r="E18" i="20"/>
  <c r="U17" i="20"/>
  <c r="V17" i="20"/>
  <c r="R17" i="20"/>
  <c r="E17" i="20"/>
  <c r="U16" i="20"/>
  <c r="V16" i="20"/>
  <c r="R16" i="20"/>
  <c r="E16" i="20"/>
  <c r="U15" i="20"/>
  <c r="V15" i="20"/>
  <c r="R15" i="20"/>
  <c r="E15" i="20"/>
  <c r="U14" i="20"/>
  <c r="V14" i="20"/>
  <c r="R14" i="20"/>
  <c r="E14" i="20"/>
  <c r="U13" i="20"/>
  <c r="V13" i="20"/>
  <c r="R13" i="20"/>
  <c r="E13" i="20"/>
  <c r="U12" i="20"/>
  <c r="V12" i="20"/>
  <c r="R12" i="20"/>
  <c r="E12" i="20"/>
  <c r="U11" i="20"/>
  <c r="V11" i="20"/>
  <c r="R11" i="20"/>
  <c r="E11" i="20"/>
  <c r="U10" i="20"/>
  <c r="V10" i="20"/>
  <c r="R10" i="20"/>
  <c r="E10" i="20"/>
  <c r="U9" i="20"/>
  <c r="V9" i="20"/>
  <c r="R9" i="20"/>
  <c r="E9" i="20"/>
  <c r="U8" i="20"/>
  <c r="V8" i="20"/>
  <c r="R8" i="20"/>
  <c r="E8" i="20"/>
  <c r="U7" i="20"/>
  <c r="V7" i="20"/>
  <c r="R7" i="20"/>
  <c r="E7" i="20"/>
  <c r="U6" i="20"/>
  <c r="V6" i="20"/>
  <c r="R6" i="20"/>
  <c r="E6" i="20"/>
</calcChain>
</file>

<file path=xl/sharedStrings.xml><?xml version="1.0" encoding="utf-8"?>
<sst xmlns="http://schemas.openxmlformats.org/spreadsheetml/2006/main" count="194" uniqueCount="99">
  <si>
    <t>Hardness</t>
  </si>
  <si>
    <t>APB 500709</t>
  </si>
  <si>
    <t>APB 501089</t>
  </si>
  <si>
    <t>APB 410117</t>
  </si>
  <si>
    <t>APB 510453</t>
  </si>
  <si>
    <t>NEW DIRKWIN</t>
  </si>
  <si>
    <t>ANZA</t>
  </si>
  <si>
    <t>TAM204</t>
  </si>
  <si>
    <t>SY 314</t>
  </si>
  <si>
    <t>SY VACA</t>
  </si>
  <si>
    <t>15010-27</t>
  </si>
  <si>
    <t>15014-4</t>
  </si>
  <si>
    <t>XA9301</t>
  </si>
  <si>
    <t>XA9302</t>
  </si>
  <si>
    <t>XA9501</t>
  </si>
  <si>
    <t>XA9502</t>
  </si>
  <si>
    <t>XA9503</t>
  </si>
  <si>
    <t>FV 2808</t>
  </si>
  <si>
    <t>14657-170</t>
  </si>
  <si>
    <t>15080-49</t>
  </si>
  <si>
    <t>1M</t>
  </si>
  <si>
    <t>4M</t>
  </si>
  <si>
    <t>3M</t>
  </si>
  <si>
    <t>2M</t>
  </si>
  <si>
    <t>5M</t>
  </si>
  <si>
    <t>6M</t>
  </si>
  <si>
    <t>8M</t>
  </si>
  <si>
    <t>7M</t>
  </si>
  <si>
    <t>SY CAL ROJO</t>
  </si>
  <si>
    <t>UC LASSIK</t>
  </si>
  <si>
    <t>SY REDWING</t>
  </si>
  <si>
    <t>SY ULTRA</t>
  </si>
  <si>
    <t>SY SUMMIT 515</t>
  </si>
  <si>
    <t>WB JOAQUIN ORO</t>
  </si>
  <si>
    <t>WB 9229</t>
  </si>
  <si>
    <t>WB PATRON</t>
  </si>
  <si>
    <t>UC YUROK</t>
  </si>
  <si>
    <t>WB 9112</t>
  </si>
  <si>
    <t>WB 9904</t>
  </si>
  <si>
    <t>LCS 12SB0197</t>
  </si>
  <si>
    <t>SY BLANCA ROYALE</t>
  </si>
  <si>
    <t>SY BLANCA GRANDE 515</t>
  </si>
  <si>
    <t>LCS STAR</t>
  </si>
  <si>
    <t>LCS ATOMO</t>
  </si>
  <si>
    <t>LCS 12SB0224</t>
  </si>
  <si>
    <t>YECORA ROJO</t>
  </si>
  <si>
    <t>SY 13W00850</t>
  </si>
  <si>
    <t>SY 13W00886</t>
  </si>
  <si>
    <t>UC 16010-20</t>
  </si>
  <si>
    <t>WB 9350</t>
  </si>
  <si>
    <t>UC PATWIN 515</t>
  </si>
  <si>
    <t>UC 16010-32</t>
  </si>
  <si>
    <t>UC PATWIN 515 HP</t>
  </si>
  <si>
    <t>WB 7566</t>
  </si>
  <si>
    <t>Wheat</t>
  </si>
  <si>
    <t>Protein %</t>
  </si>
  <si>
    <t>Moist</t>
  </si>
  <si>
    <t>Weight</t>
  </si>
  <si>
    <t>Diam</t>
  </si>
  <si>
    <t>Test Weight</t>
  </si>
  <si>
    <t>(as is)</t>
  </si>
  <si>
    <t>(12% MB)</t>
  </si>
  <si>
    <t>%</t>
  </si>
  <si>
    <t>(mg)</t>
  </si>
  <si>
    <t>(mm)</t>
  </si>
  <si>
    <t>(lbs/bu)</t>
  </si>
  <si>
    <t>Flour</t>
  </si>
  <si>
    <t>Regular Bread Test</t>
  </si>
  <si>
    <t>Flour Yield</t>
  </si>
  <si>
    <t xml:space="preserve">Flour Protein </t>
  </si>
  <si>
    <t>Ash</t>
  </si>
  <si>
    <t>Baking</t>
  </si>
  <si>
    <t>Mix Time</t>
  </si>
  <si>
    <t>Vol</t>
  </si>
  <si>
    <t>Dough Handling</t>
  </si>
  <si>
    <t>Crumb Color</t>
  </si>
  <si>
    <t>Grumb Grain</t>
  </si>
  <si>
    <t>Crumb Texture</t>
  </si>
  <si>
    <t>Bread Symmetry</t>
  </si>
  <si>
    <t>(sec)</t>
  </si>
  <si>
    <t>(abs %)</t>
  </si>
  <si>
    <t xml:space="preserve"> (min sec)</t>
  </si>
  <si>
    <t>(cc)</t>
  </si>
  <si>
    <t>(1-10)</t>
  </si>
  <si>
    <t>Entry</t>
  </si>
  <si>
    <t>Name</t>
  </si>
  <si>
    <t>(14% MB)</t>
  </si>
  <si>
    <t>Dough Score</t>
  </si>
  <si>
    <t>MillingSscore</t>
  </si>
  <si>
    <t>Mixograph</t>
  </si>
  <si>
    <t>ABS</t>
  </si>
  <si>
    <t>Mixing Peak Time</t>
  </si>
  <si>
    <t>Mixing Peak Height</t>
  </si>
  <si>
    <t>(M.U)</t>
  </si>
  <si>
    <t>Score</t>
  </si>
  <si>
    <t xml:space="preserve"> Fall no.</t>
  </si>
  <si>
    <t>(mins)</t>
  </si>
  <si>
    <t>2017 Common wheat grain quality, Kings.</t>
  </si>
  <si>
    <t xml:space="preserve">2017 Common wheat flour quality, Kings.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</si>
</sst>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0" fontId="6" fillId="2" borderId="3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</cellXfs>
  <cellStyles count="1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FFF2BD"/>
      <color rgb="FF46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tabSelected="1" workbookViewId="0"/>
  </sheetViews>
  <sheetFormatPr defaultColWidth="10.85546875" defaultRowHeight="15" x14ac:dyDescent="0.25"/>
  <cols>
    <col min="1" max="1" width="5.7109375" style="5" bestFit="1" customWidth="1"/>
    <col min="2" max="2" width="21.140625" style="5" bestFit="1" customWidth="1"/>
    <col min="3" max="3" width="3.28515625" style="7" customWidth="1"/>
    <col min="4" max="4" width="5.7109375" style="5" bestFit="1" customWidth="1"/>
    <col min="5" max="5" width="9" style="5" bestFit="1" customWidth="1"/>
    <col min="6" max="6" width="7.7109375" style="5" bestFit="1" customWidth="1"/>
    <col min="7" max="7" width="15.42578125" style="5" bestFit="1" customWidth="1"/>
    <col min="8" max="8" width="9.42578125" style="5" bestFit="1" customWidth="1"/>
    <col min="9" max="9" width="7.140625" style="5" bestFit="1" customWidth="1"/>
    <col min="10" max="10" width="11" style="5" customWidth="1"/>
    <col min="11" max="11" width="12.140625" style="5" bestFit="1" customWidth="1"/>
    <col min="12" max="12" width="3.28515625" style="7" customWidth="1"/>
    <col min="13" max="13" width="5.7109375" style="5" bestFit="1" customWidth="1"/>
    <col min="14" max="14" width="21.140625" style="5" bestFit="1" customWidth="1"/>
    <col min="15" max="15" width="3.28515625" style="7" customWidth="1"/>
    <col min="16" max="16" width="11.140625" style="5" customWidth="1"/>
    <col min="17" max="17" width="5.7109375" style="5" bestFit="1" customWidth="1"/>
    <col min="18" max="18" width="9" style="5" bestFit="1" customWidth="1"/>
    <col min="19" max="19" width="7.7109375" style="5" bestFit="1" customWidth="1"/>
    <col min="20" max="20" width="5.7109375" style="5" bestFit="1" customWidth="1"/>
    <col min="21" max="21" width="9" style="5" bestFit="1" customWidth="1"/>
    <col min="22" max="22" width="11.28515625" style="5" bestFit="1" customWidth="1"/>
    <col min="23" max="23" width="3.28515625" style="7" customWidth="1"/>
    <col min="24" max="24" width="4.42578125" style="5" bestFit="1" customWidth="1"/>
    <col min="25" max="25" width="14.7109375" style="5" bestFit="1" customWidth="1"/>
    <col min="26" max="26" width="15.85546875" style="5" bestFit="1" customWidth="1"/>
    <col min="27" max="27" width="5.7109375" style="5" bestFit="1" customWidth="1"/>
    <col min="28" max="28" width="2.42578125" style="5" customWidth="1"/>
    <col min="29" max="29" width="8.85546875" style="5" bestFit="1" customWidth="1"/>
    <col min="30" max="30" width="8.28515625" style="5" bestFit="1" customWidth="1"/>
    <col min="31" max="31" width="7.140625" style="5" bestFit="1" customWidth="1"/>
    <col min="32" max="32" width="13.28515625" style="5" bestFit="1" customWidth="1"/>
    <col min="33" max="33" width="11.140625" style="5" bestFit="1" customWidth="1"/>
    <col min="34" max="34" width="15.42578125" style="5" bestFit="1" customWidth="1"/>
    <col min="35" max="35" width="12.42578125" style="5" bestFit="1" customWidth="1"/>
    <col min="36" max="36" width="13.85546875" style="5" bestFit="1" customWidth="1"/>
    <col min="37" max="37" width="11" style="5" bestFit="1" customWidth="1"/>
    <col min="38" max="38" width="3.28515625" style="7" customWidth="1"/>
    <col min="39" max="16384" width="10.85546875" style="5"/>
  </cols>
  <sheetData>
    <row r="1" spans="1:38" s="40" customFormat="1" x14ac:dyDescent="0.25">
      <c r="A1" s="40" t="s">
        <v>97</v>
      </c>
      <c r="C1" s="41"/>
      <c r="L1" s="41"/>
      <c r="M1" s="40" t="s">
        <v>98</v>
      </c>
      <c r="O1" s="41"/>
      <c r="W1" s="41"/>
      <c r="AL1" s="41"/>
    </row>
    <row r="2" spans="1:38" s="6" customFormat="1" x14ac:dyDescent="0.25">
      <c r="A2" s="43"/>
      <c r="B2" s="43"/>
      <c r="C2" s="42"/>
      <c r="D2" s="45" t="s">
        <v>54</v>
      </c>
      <c r="E2" s="45"/>
      <c r="F2" s="45"/>
      <c r="G2" s="45"/>
      <c r="H2" s="45"/>
      <c r="I2" s="45"/>
      <c r="J2" s="45"/>
      <c r="K2" s="45"/>
      <c r="L2" s="44"/>
      <c r="M2" s="43"/>
      <c r="N2" s="43"/>
      <c r="O2" s="44"/>
      <c r="P2" s="46" t="s">
        <v>66</v>
      </c>
      <c r="Q2" s="46"/>
      <c r="R2" s="46"/>
      <c r="S2" s="46"/>
      <c r="T2" s="46"/>
      <c r="U2" s="46"/>
      <c r="V2" s="46"/>
      <c r="W2" s="44"/>
      <c r="X2" s="47" t="s">
        <v>89</v>
      </c>
      <c r="Y2" s="47"/>
      <c r="Z2" s="47"/>
      <c r="AA2" s="43"/>
      <c r="AB2" s="43"/>
      <c r="AC2" s="45" t="s">
        <v>67</v>
      </c>
      <c r="AD2" s="45"/>
      <c r="AE2" s="45"/>
      <c r="AF2" s="45"/>
      <c r="AG2" s="45"/>
      <c r="AH2" s="45"/>
      <c r="AI2" s="45"/>
      <c r="AJ2" s="45"/>
      <c r="AK2" s="45"/>
      <c r="AL2" s="42"/>
    </row>
    <row r="3" spans="1:38" s="6" customFormat="1" ht="14.1" customHeight="1" x14ac:dyDescent="0.25">
      <c r="A3" s="1" t="s">
        <v>84</v>
      </c>
      <c r="B3" s="1" t="s">
        <v>85</v>
      </c>
      <c r="C3" s="42"/>
      <c r="D3" s="48" t="s">
        <v>55</v>
      </c>
      <c r="E3" s="48"/>
      <c r="F3" s="2" t="s">
        <v>56</v>
      </c>
      <c r="G3" s="2" t="s">
        <v>59</v>
      </c>
      <c r="H3" s="44" t="s">
        <v>57</v>
      </c>
      <c r="I3" s="3" t="s">
        <v>58</v>
      </c>
      <c r="J3" s="3" t="s">
        <v>0</v>
      </c>
      <c r="K3" s="44" t="s">
        <v>95</v>
      </c>
      <c r="L3" s="3"/>
      <c r="M3" s="1" t="s">
        <v>84</v>
      </c>
      <c r="N3" s="1" t="s">
        <v>85</v>
      </c>
      <c r="O3" s="3"/>
      <c r="P3" s="3" t="s">
        <v>68</v>
      </c>
      <c r="Q3" s="48" t="s">
        <v>69</v>
      </c>
      <c r="R3" s="48"/>
      <c r="S3" s="2" t="s">
        <v>56</v>
      </c>
      <c r="T3" s="48" t="s">
        <v>70</v>
      </c>
      <c r="U3" s="48"/>
      <c r="V3" s="6" t="s">
        <v>88</v>
      </c>
      <c r="W3" s="44"/>
      <c r="X3" s="6" t="s">
        <v>90</v>
      </c>
      <c r="Y3" s="6" t="s">
        <v>91</v>
      </c>
      <c r="Z3" s="6" t="s">
        <v>92</v>
      </c>
      <c r="AA3" s="6" t="s">
        <v>94</v>
      </c>
      <c r="AC3" s="44" t="s">
        <v>71</v>
      </c>
      <c r="AD3" s="44" t="s">
        <v>72</v>
      </c>
      <c r="AE3" s="44" t="s">
        <v>73</v>
      </c>
      <c r="AF3" s="44" t="s">
        <v>74</v>
      </c>
      <c r="AG3" s="44" t="s">
        <v>75</v>
      </c>
      <c r="AH3" s="3" t="s">
        <v>76</v>
      </c>
      <c r="AI3" s="44" t="s">
        <v>77</v>
      </c>
      <c r="AJ3" s="6" t="s">
        <v>78</v>
      </c>
      <c r="AK3" s="6" t="s">
        <v>87</v>
      </c>
      <c r="AL3" s="42"/>
    </row>
    <row r="4" spans="1:38" s="6" customFormat="1" x14ac:dyDescent="0.25">
      <c r="C4" s="42"/>
      <c r="D4" s="2" t="s">
        <v>60</v>
      </c>
      <c r="E4" s="3" t="s">
        <v>61</v>
      </c>
      <c r="F4" s="4" t="s">
        <v>62</v>
      </c>
      <c r="G4" s="4" t="s">
        <v>65</v>
      </c>
      <c r="H4" s="4" t="s">
        <v>63</v>
      </c>
      <c r="I4" s="4" t="s">
        <v>64</v>
      </c>
      <c r="J4" s="4"/>
      <c r="K4" s="4" t="s">
        <v>79</v>
      </c>
      <c r="L4" s="4"/>
      <c r="O4" s="4"/>
      <c r="P4" s="4" t="s">
        <v>62</v>
      </c>
      <c r="Q4" s="2" t="s">
        <v>60</v>
      </c>
      <c r="R4" s="3" t="s">
        <v>86</v>
      </c>
      <c r="S4" s="4" t="s">
        <v>62</v>
      </c>
      <c r="T4" s="2" t="s">
        <v>60</v>
      </c>
      <c r="U4" s="3" t="s">
        <v>86</v>
      </c>
      <c r="W4" s="44"/>
      <c r="X4" s="6" t="s">
        <v>62</v>
      </c>
      <c r="Y4" s="6" t="s">
        <v>96</v>
      </c>
      <c r="Z4" s="6" t="s">
        <v>93</v>
      </c>
      <c r="AC4" s="44" t="s">
        <v>80</v>
      </c>
      <c r="AD4" s="44" t="s">
        <v>81</v>
      </c>
      <c r="AE4" s="44" t="s">
        <v>82</v>
      </c>
      <c r="AF4" s="4" t="s">
        <v>83</v>
      </c>
      <c r="AG4" s="4" t="s">
        <v>83</v>
      </c>
      <c r="AH4" s="4" t="s">
        <v>83</v>
      </c>
      <c r="AI4" s="4" t="s">
        <v>83</v>
      </c>
      <c r="AJ4" s="4" t="s">
        <v>83</v>
      </c>
      <c r="AL4" s="42"/>
    </row>
    <row r="5" spans="1:38" s="7" customFormat="1" x14ac:dyDescent="0.25"/>
    <row r="6" spans="1:38" x14ac:dyDescent="0.25">
      <c r="A6" s="25">
        <v>20</v>
      </c>
      <c r="B6" s="25" t="s">
        <v>6</v>
      </c>
      <c r="D6" s="26">
        <v>9.2910000000000004</v>
      </c>
      <c r="E6" s="26">
        <f t="shared" ref="E6:E50" si="0">88/(100-F6)*D6</f>
        <v>9.0613764823229523</v>
      </c>
      <c r="F6" s="26">
        <v>9.77</v>
      </c>
      <c r="G6" s="26">
        <v>62.70194003527336</v>
      </c>
      <c r="H6" s="26">
        <v>41.2</v>
      </c>
      <c r="I6" s="26">
        <v>3.06</v>
      </c>
      <c r="J6" s="26">
        <v>48.41</v>
      </c>
      <c r="K6" s="37">
        <v>437</v>
      </c>
      <c r="L6" s="28"/>
      <c r="M6" s="25">
        <v>20</v>
      </c>
      <c r="N6" s="25" t="s">
        <v>6</v>
      </c>
      <c r="P6" s="26">
        <v>70.490061011611886</v>
      </c>
      <c r="Q6" s="26">
        <v>7.9157000000000002</v>
      </c>
      <c r="R6" s="26">
        <f t="shared" ref="R6:R50" si="1">86/(100-S6)*Q6</f>
        <v>7.8362084701313464</v>
      </c>
      <c r="S6" s="26">
        <v>13.12760468346886</v>
      </c>
      <c r="T6" s="26">
        <v>0.52314416263819297</v>
      </c>
      <c r="U6" s="26">
        <f t="shared" ref="U6:U50" si="2">86/(100-S6)*T6</f>
        <v>0.51789061212087095</v>
      </c>
      <c r="V6" s="8">
        <f t="shared" ref="V6:V50" si="3">((100-(0.5*(16-14.5)+(80-P6)+50*(U6-0.3)))*1.045-3.438)</f>
        <v>78.955579273818913</v>
      </c>
      <c r="X6" s="9">
        <v>65.900000000000006</v>
      </c>
      <c r="Y6" s="9">
        <v>1.5</v>
      </c>
      <c r="Z6" s="9">
        <v>32.5</v>
      </c>
      <c r="AA6" s="9" t="s">
        <v>20</v>
      </c>
      <c r="AB6" s="9"/>
      <c r="AC6" s="25">
        <v>66</v>
      </c>
      <c r="AD6" s="27">
        <v>6.9444444444444434E-2</v>
      </c>
      <c r="AE6" s="25">
        <v>780</v>
      </c>
      <c r="AF6" s="25">
        <v>3</v>
      </c>
      <c r="AG6" s="25">
        <v>6</v>
      </c>
      <c r="AH6" s="25">
        <v>4</v>
      </c>
      <c r="AI6" s="10">
        <v>4</v>
      </c>
      <c r="AJ6" s="10">
        <v>4</v>
      </c>
      <c r="AK6" s="11">
        <v>0</v>
      </c>
      <c r="AL6" s="5"/>
    </row>
    <row r="7" spans="1:38" x14ac:dyDescent="0.25">
      <c r="A7" s="24">
        <v>112</v>
      </c>
      <c r="B7" s="24" t="s">
        <v>45</v>
      </c>
      <c r="D7" s="28">
        <v>10.584</v>
      </c>
      <c r="E7" s="28">
        <f t="shared" si="0"/>
        <v>10.390361445783132</v>
      </c>
      <c r="F7" s="28">
        <v>10.36</v>
      </c>
      <c r="G7" s="28">
        <v>63.489241622574959</v>
      </c>
      <c r="H7" s="28">
        <v>45.15</v>
      </c>
      <c r="I7" s="28">
        <v>3.09</v>
      </c>
      <c r="J7" s="28">
        <v>72.08</v>
      </c>
      <c r="K7" s="38">
        <v>536</v>
      </c>
      <c r="L7" s="28"/>
      <c r="M7" s="24">
        <v>112</v>
      </c>
      <c r="N7" s="24" t="s">
        <v>45</v>
      </c>
      <c r="P7" s="28">
        <v>69.226551791658508</v>
      </c>
      <c r="Q7" s="28">
        <v>9.1384000000000007</v>
      </c>
      <c r="R7" s="28">
        <f t="shared" si="1"/>
        <v>9.0147090619839538</v>
      </c>
      <c r="S7" s="28">
        <v>12.819992903127712</v>
      </c>
      <c r="T7" s="28">
        <v>0.53488528560850679</v>
      </c>
      <c r="U7" s="28">
        <f t="shared" si="2"/>
        <v>0.52764545558269293</v>
      </c>
      <c r="V7" s="12">
        <f t="shared" si="3"/>
        <v>77.125521568087422</v>
      </c>
      <c r="X7" s="13">
        <v>66.3</v>
      </c>
      <c r="Y7" s="13">
        <v>5</v>
      </c>
      <c r="Z7" s="13">
        <v>40</v>
      </c>
      <c r="AA7" s="13" t="s">
        <v>24</v>
      </c>
      <c r="AB7" s="13"/>
      <c r="AC7" s="24">
        <v>66</v>
      </c>
      <c r="AD7" s="29">
        <v>0.14722222222222223</v>
      </c>
      <c r="AE7" s="24">
        <v>920</v>
      </c>
      <c r="AF7" s="24">
        <v>5</v>
      </c>
      <c r="AG7" s="24">
        <v>8</v>
      </c>
      <c r="AH7" s="24">
        <v>7</v>
      </c>
      <c r="AI7" s="14">
        <v>7</v>
      </c>
      <c r="AJ7" s="14">
        <v>6</v>
      </c>
      <c r="AK7" s="15">
        <v>0.7</v>
      </c>
      <c r="AL7" s="5"/>
    </row>
    <row r="8" spans="1:38" x14ac:dyDescent="0.25">
      <c r="A8" s="30">
        <v>1478</v>
      </c>
      <c r="B8" s="30" t="s">
        <v>28</v>
      </c>
      <c r="D8" s="31">
        <v>9.6524999999999999</v>
      </c>
      <c r="E8" s="31">
        <f t="shared" si="0"/>
        <v>9.5151786714461739</v>
      </c>
      <c r="F8" s="31">
        <v>10.73</v>
      </c>
      <c r="G8" s="31">
        <v>62.766843033509701</v>
      </c>
      <c r="H8" s="31">
        <v>43.46</v>
      </c>
      <c r="I8" s="31">
        <v>3.01</v>
      </c>
      <c r="J8" s="31">
        <v>61.87</v>
      </c>
      <c r="K8" s="33">
        <v>478</v>
      </c>
      <c r="L8" s="28"/>
      <c r="M8" s="30">
        <v>1478</v>
      </c>
      <c r="N8" s="30" t="s">
        <v>28</v>
      </c>
      <c r="P8" s="31">
        <v>68.544564152791381</v>
      </c>
      <c r="Q8" s="31">
        <v>8.3773999999999997</v>
      </c>
      <c r="R8" s="31">
        <f t="shared" si="1"/>
        <v>8.2586126760728291</v>
      </c>
      <c r="S8" s="31">
        <v>12.763023493360578</v>
      </c>
      <c r="T8" s="31">
        <v>0.587293112653551</v>
      </c>
      <c r="U8" s="31">
        <f t="shared" si="2"/>
        <v>0.57896559132080183</v>
      </c>
      <c r="V8" s="16">
        <f t="shared" si="3"/>
        <v>73.731367393155097</v>
      </c>
      <c r="X8" s="17">
        <v>65.8</v>
      </c>
      <c r="Y8" s="17">
        <v>5</v>
      </c>
      <c r="Z8" s="17">
        <v>28.5</v>
      </c>
      <c r="AA8" s="17" t="s">
        <v>24</v>
      </c>
      <c r="AB8" s="17"/>
      <c r="AC8" s="30">
        <v>67</v>
      </c>
      <c r="AD8" s="32">
        <v>0.10694444444444444</v>
      </c>
      <c r="AE8" s="30">
        <v>885</v>
      </c>
      <c r="AF8" s="30">
        <v>4</v>
      </c>
      <c r="AG8" s="30">
        <v>8</v>
      </c>
      <c r="AH8" s="30">
        <v>6</v>
      </c>
      <c r="AI8" s="18">
        <v>7</v>
      </c>
      <c r="AJ8" s="30">
        <v>7</v>
      </c>
      <c r="AK8" s="19">
        <v>0.7</v>
      </c>
      <c r="AL8" s="5"/>
    </row>
    <row r="9" spans="1:38" x14ac:dyDescent="0.25">
      <c r="A9" s="24">
        <v>1495</v>
      </c>
      <c r="B9" s="24" t="s">
        <v>29</v>
      </c>
      <c r="D9" s="28">
        <v>9.66</v>
      </c>
      <c r="E9" s="28">
        <f t="shared" si="0"/>
        <v>9.441137272323413</v>
      </c>
      <c r="F9" s="28">
        <v>9.9600000000000009</v>
      </c>
      <c r="G9" s="28">
        <v>63.336860670194</v>
      </c>
      <c r="H9" s="28">
        <v>38.86</v>
      </c>
      <c r="I9" s="28">
        <v>2.99</v>
      </c>
      <c r="J9" s="28">
        <v>58.22</v>
      </c>
      <c r="K9" s="38">
        <v>380</v>
      </c>
      <c r="L9" s="28"/>
      <c r="M9" s="24">
        <v>1495</v>
      </c>
      <c r="N9" s="24" t="s">
        <v>29</v>
      </c>
      <c r="P9" s="28">
        <v>71.20681605975723</v>
      </c>
      <c r="Q9" s="28">
        <v>8.3000000000000007</v>
      </c>
      <c r="R9" s="28">
        <f t="shared" si="1"/>
        <v>8.2165619550252451</v>
      </c>
      <c r="S9" s="28">
        <v>13.126681949566461</v>
      </c>
      <c r="T9" s="28">
        <v>0.52814501839999173</v>
      </c>
      <c r="U9" s="28">
        <f t="shared" si="2"/>
        <v>0.52283569456885293</v>
      </c>
      <c r="V9" s="12">
        <f t="shared" si="3"/>
        <v>79.446207741223731</v>
      </c>
      <c r="X9" s="13">
        <v>66.7</v>
      </c>
      <c r="Y9" s="13">
        <v>2.5</v>
      </c>
      <c r="Z9" s="13">
        <v>32.5</v>
      </c>
      <c r="AA9" s="13" t="s">
        <v>23</v>
      </c>
      <c r="AB9" s="13"/>
      <c r="AC9" s="24">
        <v>67</v>
      </c>
      <c r="AD9" s="29">
        <v>8.6805555555555566E-2</v>
      </c>
      <c r="AE9" s="24">
        <v>860</v>
      </c>
      <c r="AF9" s="24">
        <v>4</v>
      </c>
      <c r="AG9" s="24">
        <v>8</v>
      </c>
      <c r="AH9" s="24">
        <v>6</v>
      </c>
      <c r="AI9" s="14">
        <v>7</v>
      </c>
      <c r="AJ9" s="24">
        <v>5</v>
      </c>
      <c r="AK9" s="15">
        <v>0.4</v>
      </c>
      <c r="AL9" s="5"/>
    </row>
    <row r="10" spans="1:38" x14ac:dyDescent="0.25">
      <c r="A10" s="30">
        <v>1521</v>
      </c>
      <c r="B10" s="30" t="s">
        <v>30</v>
      </c>
      <c r="D10" s="31">
        <v>10.457000000000001</v>
      </c>
      <c r="E10" s="31">
        <f t="shared" si="0"/>
        <v>10.256531431119038</v>
      </c>
      <c r="F10" s="31">
        <v>10.28</v>
      </c>
      <c r="G10" s="31">
        <v>62.532627865961196</v>
      </c>
      <c r="H10" s="31">
        <v>42.07</v>
      </c>
      <c r="I10" s="31">
        <v>3.06</v>
      </c>
      <c r="J10" s="31">
        <v>79.86</v>
      </c>
      <c r="K10" s="33">
        <v>447</v>
      </c>
      <c r="L10" s="28"/>
      <c r="M10" s="30">
        <v>1521</v>
      </c>
      <c r="N10" s="30" t="s">
        <v>30</v>
      </c>
      <c r="P10" s="31">
        <v>72.492701017912111</v>
      </c>
      <c r="Q10" s="31">
        <v>8.9751999999999992</v>
      </c>
      <c r="R10" s="31">
        <f t="shared" si="1"/>
        <v>8.9277226429561196</v>
      </c>
      <c r="S10" s="31">
        <v>13.542654619877212</v>
      </c>
      <c r="T10" s="31">
        <v>0.6650643663780037</v>
      </c>
      <c r="U10" s="31">
        <f t="shared" si="2"/>
        <v>0.66154628339604349</v>
      </c>
      <c r="V10" s="16">
        <f t="shared" si="3"/>
        <v>73.542329256274868</v>
      </c>
      <c r="X10" s="17">
        <v>70.099999999999994</v>
      </c>
      <c r="Y10" s="17">
        <v>3.5</v>
      </c>
      <c r="Z10" s="17">
        <v>40</v>
      </c>
      <c r="AA10" s="17" t="s">
        <v>21</v>
      </c>
      <c r="AB10" s="17"/>
      <c r="AC10" s="30">
        <v>71</v>
      </c>
      <c r="AD10" s="32">
        <v>0.12430555555555556</v>
      </c>
      <c r="AE10" s="30">
        <v>875</v>
      </c>
      <c r="AF10" s="30">
        <v>5</v>
      </c>
      <c r="AG10" s="30">
        <v>6</v>
      </c>
      <c r="AH10" s="30">
        <v>8</v>
      </c>
      <c r="AI10" s="18">
        <v>8</v>
      </c>
      <c r="AJ10" s="30">
        <v>7</v>
      </c>
      <c r="AK10" s="19">
        <v>0.6</v>
      </c>
      <c r="AL10" s="5"/>
    </row>
    <row r="11" spans="1:38" x14ac:dyDescent="0.25">
      <c r="A11" s="24">
        <v>1522</v>
      </c>
      <c r="B11" s="24" t="s">
        <v>40</v>
      </c>
      <c r="D11" s="28">
        <v>10.673</v>
      </c>
      <c r="E11" s="28">
        <f t="shared" si="0"/>
        <v>10.49529556375014</v>
      </c>
      <c r="F11" s="28">
        <v>10.51</v>
      </c>
      <c r="G11" s="28">
        <v>63.472310405643739</v>
      </c>
      <c r="H11" s="28">
        <v>41.99</v>
      </c>
      <c r="I11" s="28">
        <v>3</v>
      </c>
      <c r="J11" s="28">
        <v>74.94</v>
      </c>
      <c r="K11" s="38">
        <v>478</v>
      </c>
      <c r="L11" s="28"/>
      <c r="M11" s="24">
        <v>1522</v>
      </c>
      <c r="N11" s="24" t="s">
        <v>40</v>
      </c>
      <c r="P11" s="28">
        <v>70.534524649267198</v>
      </c>
      <c r="Q11" s="28">
        <v>9.1523000000000003</v>
      </c>
      <c r="R11" s="28">
        <f t="shared" si="1"/>
        <v>9.120367737171188</v>
      </c>
      <c r="S11" s="28">
        <v>13.698896504788337</v>
      </c>
      <c r="T11" s="28">
        <v>0.61217140799420733</v>
      </c>
      <c r="U11" s="28">
        <f t="shared" si="2"/>
        <v>0.61003554943446225</v>
      </c>
      <c r="V11" s="12">
        <f t="shared" si="3"/>
        <v>74.187470800533561</v>
      </c>
      <c r="X11" s="13">
        <v>66</v>
      </c>
      <c r="Y11" s="13">
        <v>4</v>
      </c>
      <c r="Z11" s="13">
        <v>36.5</v>
      </c>
      <c r="AA11" s="13" t="s">
        <v>21</v>
      </c>
      <c r="AB11" s="13"/>
      <c r="AC11" s="24">
        <v>66</v>
      </c>
      <c r="AD11" s="29">
        <v>0.125</v>
      </c>
      <c r="AE11" s="24">
        <v>855</v>
      </c>
      <c r="AF11" s="24">
        <v>4</v>
      </c>
      <c r="AG11" s="24">
        <v>8</v>
      </c>
      <c r="AH11" s="24">
        <v>6</v>
      </c>
      <c r="AI11" s="14">
        <v>7</v>
      </c>
      <c r="AJ11" s="24">
        <v>7</v>
      </c>
      <c r="AK11" s="15">
        <v>0.6</v>
      </c>
      <c r="AL11" s="5"/>
    </row>
    <row r="12" spans="1:38" x14ac:dyDescent="0.25">
      <c r="A12" s="30">
        <v>1590</v>
      </c>
      <c r="B12" s="30" t="s">
        <v>31</v>
      </c>
      <c r="D12" s="31">
        <v>9.8696999999999999</v>
      </c>
      <c r="E12" s="31">
        <f t="shared" si="0"/>
        <v>9.6837283978146953</v>
      </c>
      <c r="F12" s="31">
        <v>10.31</v>
      </c>
      <c r="G12" s="31">
        <v>64.411992945326276</v>
      </c>
      <c r="H12" s="31">
        <v>46.55</v>
      </c>
      <c r="I12" s="31">
        <v>3.16</v>
      </c>
      <c r="J12" s="31">
        <v>62.95</v>
      </c>
      <c r="K12" s="33">
        <v>438</v>
      </c>
      <c r="L12" s="28"/>
      <c r="M12" s="30">
        <v>1590</v>
      </c>
      <c r="N12" s="30" t="s">
        <v>31</v>
      </c>
      <c r="P12" s="31">
        <v>72.051212203759192</v>
      </c>
      <c r="Q12" s="31">
        <v>8.52</v>
      </c>
      <c r="R12" s="31">
        <f t="shared" si="1"/>
        <v>8.5036293973430706</v>
      </c>
      <c r="S12" s="31">
        <v>13.834438712847032</v>
      </c>
      <c r="T12" s="31">
        <v>0.59960472984292745</v>
      </c>
      <c r="U12" s="31">
        <f t="shared" si="2"/>
        <v>0.59845262998571214</v>
      </c>
      <c r="V12" s="16">
        <f t="shared" si="3"/>
        <v>76.377616836174894</v>
      </c>
      <c r="X12" s="17">
        <v>67.7</v>
      </c>
      <c r="Y12" s="17">
        <v>2</v>
      </c>
      <c r="Z12" s="17">
        <v>35</v>
      </c>
      <c r="AA12" s="17" t="s">
        <v>23</v>
      </c>
      <c r="AB12" s="17"/>
      <c r="AC12" s="30">
        <v>68</v>
      </c>
      <c r="AD12" s="32">
        <v>7.4305555555555555E-2</v>
      </c>
      <c r="AE12" s="30">
        <v>820</v>
      </c>
      <c r="AF12" s="30">
        <v>4</v>
      </c>
      <c r="AG12" s="30">
        <v>8</v>
      </c>
      <c r="AH12" s="30">
        <v>6</v>
      </c>
      <c r="AI12" s="18">
        <v>7</v>
      </c>
      <c r="AJ12" s="30">
        <v>6</v>
      </c>
      <c r="AK12" s="19">
        <v>0</v>
      </c>
      <c r="AL12" s="5"/>
    </row>
    <row r="13" spans="1:38" x14ac:dyDescent="0.25">
      <c r="A13" s="24">
        <v>1608</v>
      </c>
      <c r="B13" s="24" t="s">
        <v>17</v>
      </c>
      <c r="D13" s="28">
        <v>9.600200000000001</v>
      </c>
      <c r="E13" s="28">
        <f t="shared" si="0"/>
        <v>9.4540913160250692</v>
      </c>
      <c r="F13" s="28">
        <v>10.64</v>
      </c>
      <c r="G13" s="28">
        <v>63.788359788359791</v>
      </c>
      <c r="H13" s="28">
        <v>37.71</v>
      </c>
      <c r="I13" s="28">
        <v>2.8</v>
      </c>
      <c r="J13" s="28">
        <v>84.94</v>
      </c>
      <c r="K13" s="38">
        <v>281</v>
      </c>
      <c r="L13" s="28"/>
      <c r="M13" s="24">
        <v>1608</v>
      </c>
      <c r="N13" s="24" t="s">
        <v>17</v>
      </c>
      <c r="P13" s="28">
        <v>62.92665781457471</v>
      </c>
      <c r="Q13" s="28">
        <v>7.7637</v>
      </c>
      <c r="R13" s="28">
        <f t="shared" si="1"/>
        <v>7.6728908331849759</v>
      </c>
      <c r="S13" s="28">
        <v>12.982184353214578</v>
      </c>
      <c r="T13" s="28">
        <v>0.68</v>
      </c>
      <c r="U13" s="28">
        <f t="shared" si="2"/>
        <v>0.67204628805412159</v>
      </c>
      <c r="V13" s="12">
        <f t="shared" si="3"/>
        <v>62.997188865402705</v>
      </c>
      <c r="X13" s="13">
        <v>66.2</v>
      </c>
      <c r="Y13" s="13">
        <v>2</v>
      </c>
      <c r="Z13" s="13">
        <v>26.5</v>
      </c>
      <c r="AA13" s="13" t="s">
        <v>23</v>
      </c>
      <c r="AB13" s="13"/>
      <c r="AC13" s="24">
        <v>66.5</v>
      </c>
      <c r="AD13" s="29">
        <v>0.10486111111111111</v>
      </c>
      <c r="AE13" s="24">
        <v>670</v>
      </c>
      <c r="AF13" s="24">
        <v>2</v>
      </c>
      <c r="AG13" s="24">
        <v>6</v>
      </c>
      <c r="AH13" s="24">
        <v>4</v>
      </c>
      <c r="AI13" s="14">
        <v>4</v>
      </c>
      <c r="AJ13" s="14">
        <v>1</v>
      </c>
      <c r="AK13" s="15">
        <v>0.4</v>
      </c>
      <c r="AL13" s="5"/>
    </row>
    <row r="14" spans="1:38" x14ac:dyDescent="0.25">
      <c r="A14" s="30">
        <v>1657</v>
      </c>
      <c r="B14" s="30" t="s">
        <v>41</v>
      </c>
      <c r="D14" s="31">
        <v>11.566000000000001</v>
      </c>
      <c r="E14" s="31">
        <f t="shared" si="0"/>
        <v>11.291413357000222</v>
      </c>
      <c r="F14" s="31">
        <v>9.86</v>
      </c>
      <c r="G14" s="31">
        <v>64.795767195767198</v>
      </c>
      <c r="H14" s="31">
        <v>44.67</v>
      </c>
      <c r="I14" s="31">
        <v>3.09</v>
      </c>
      <c r="J14" s="31">
        <v>66.25</v>
      </c>
      <c r="K14" s="33">
        <v>281</v>
      </c>
      <c r="L14" s="28"/>
      <c r="M14" s="30">
        <v>1657</v>
      </c>
      <c r="N14" s="30" t="s">
        <v>41</v>
      </c>
      <c r="P14" s="31">
        <v>71.792467573058289</v>
      </c>
      <c r="Q14" s="31">
        <v>10.058</v>
      </c>
      <c r="R14" s="31">
        <f t="shared" si="1"/>
        <v>10.032513766407128</v>
      </c>
      <c r="S14" s="31">
        <v>13.781528723506355</v>
      </c>
      <c r="T14" s="31">
        <v>0.57363927427970074</v>
      </c>
      <c r="U14" s="31">
        <f t="shared" si="2"/>
        <v>0.57218571447234956</v>
      </c>
      <c r="V14" s="16">
        <f t="shared" si="3"/>
        <v>77.479675032665639</v>
      </c>
      <c r="X14" s="17">
        <v>72.8</v>
      </c>
      <c r="Y14" s="17">
        <v>4.5</v>
      </c>
      <c r="Z14" s="17">
        <v>39.5</v>
      </c>
      <c r="AA14" s="17" t="s">
        <v>24</v>
      </c>
      <c r="AB14" s="17"/>
      <c r="AC14" s="30">
        <v>73</v>
      </c>
      <c r="AD14" s="32">
        <v>9.375E-2</v>
      </c>
      <c r="AE14" s="30">
        <v>935</v>
      </c>
      <c r="AF14" s="30">
        <v>7</v>
      </c>
      <c r="AG14" s="30">
        <v>8</v>
      </c>
      <c r="AH14" s="30">
        <v>7</v>
      </c>
      <c r="AI14" s="18">
        <v>7</v>
      </c>
      <c r="AJ14" s="30">
        <v>8</v>
      </c>
      <c r="AK14" s="19">
        <v>0.7</v>
      </c>
      <c r="AL14" s="5"/>
    </row>
    <row r="15" spans="1:38" x14ac:dyDescent="0.25">
      <c r="A15" s="24">
        <v>1658</v>
      </c>
      <c r="B15" s="24" t="s">
        <v>32</v>
      </c>
      <c r="D15" s="28">
        <v>9.3742000000000001</v>
      </c>
      <c r="E15" s="28">
        <f t="shared" si="0"/>
        <v>9.1903921568627442</v>
      </c>
      <c r="F15" s="28">
        <v>10.24</v>
      </c>
      <c r="G15" s="28">
        <v>63.779894179894178</v>
      </c>
      <c r="H15" s="28">
        <v>42.81</v>
      </c>
      <c r="I15" s="28">
        <v>3.08</v>
      </c>
      <c r="J15" s="28">
        <v>73.62</v>
      </c>
      <c r="K15" s="38">
        <v>297</v>
      </c>
      <c r="L15" s="28"/>
      <c r="M15" s="24">
        <v>1658</v>
      </c>
      <c r="N15" s="24" t="s">
        <v>32</v>
      </c>
      <c r="P15" s="28">
        <v>68.27772134093928</v>
      </c>
      <c r="Q15" s="28">
        <v>7.7508999999999997</v>
      </c>
      <c r="R15" s="28">
        <f t="shared" si="1"/>
        <v>7.7359565838764963</v>
      </c>
      <c r="S15" s="28">
        <v>13.833875258646131</v>
      </c>
      <c r="T15" s="28">
        <v>0.62554358734190985</v>
      </c>
      <c r="U15" s="28">
        <f t="shared" si="2"/>
        <v>0.62433756505687987</v>
      </c>
      <c r="V15" s="12">
        <f t="shared" si="3"/>
        <v>71.081831027059565</v>
      </c>
      <c r="X15" s="13">
        <v>69.599999999999994</v>
      </c>
      <c r="Y15" s="13">
        <v>4.5</v>
      </c>
      <c r="Z15" s="13">
        <v>32</v>
      </c>
      <c r="AA15" s="13" t="s">
        <v>24</v>
      </c>
      <c r="AB15" s="13"/>
      <c r="AC15" s="24">
        <v>72</v>
      </c>
      <c r="AD15" s="29">
        <v>0.11666666666666665</v>
      </c>
      <c r="AE15" s="24">
        <v>850</v>
      </c>
      <c r="AF15" s="24">
        <v>6</v>
      </c>
      <c r="AG15" s="24">
        <v>8</v>
      </c>
      <c r="AH15" s="24">
        <v>7</v>
      </c>
      <c r="AI15" s="14">
        <v>6</v>
      </c>
      <c r="AJ15" s="24">
        <v>5</v>
      </c>
      <c r="AK15" s="15">
        <v>0.7</v>
      </c>
      <c r="AL15" s="5"/>
    </row>
    <row r="16" spans="1:38" x14ac:dyDescent="0.25">
      <c r="A16" s="30">
        <v>1660</v>
      </c>
      <c r="B16" s="30" t="s">
        <v>8</v>
      </c>
      <c r="D16" s="31">
        <v>9.6443000000000012</v>
      </c>
      <c r="E16" s="31">
        <f t="shared" si="0"/>
        <v>9.4879642258244843</v>
      </c>
      <c r="F16" s="31">
        <v>10.55</v>
      </c>
      <c r="G16" s="31">
        <v>63.235273368606698</v>
      </c>
      <c r="H16" s="31">
        <v>45.44</v>
      </c>
      <c r="I16" s="31">
        <v>3.05</v>
      </c>
      <c r="J16" s="31">
        <v>68.73</v>
      </c>
      <c r="K16" s="33">
        <v>294</v>
      </c>
      <c r="L16" s="28"/>
      <c r="M16" s="30">
        <v>1660</v>
      </c>
      <c r="N16" s="30" t="s">
        <v>8</v>
      </c>
      <c r="P16" s="31">
        <v>69.54103461688058</v>
      </c>
      <c r="Q16" s="31">
        <v>8.032</v>
      </c>
      <c r="R16" s="31">
        <f t="shared" si="1"/>
        <v>8.0171932326428195</v>
      </c>
      <c r="S16" s="31">
        <v>13.841168604052996</v>
      </c>
      <c r="T16" s="31">
        <v>0.6043381680386618</v>
      </c>
      <c r="U16" s="31">
        <f t="shared" si="2"/>
        <v>0.60322408752830159</v>
      </c>
      <c r="V16" s="16">
        <f t="shared" si="3"/>
        <v>73.505172601286446</v>
      </c>
      <c r="X16" s="17">
        <v>67</v>
      </c>
      <c r="Y16" s="17">
        <v>5</v>
      </c>
      <c r="Z16" s="17">
        <v>40</v>
      </c>
      <c r="AA16" s="17" t="s">
        <v>25</v>
      </c>
      <c r="AB16" s="17"/>
      <c r="AC16" s="30">
        <v>68</v>
      </c>
      <c r="AD16" s="32">
        <v>0.13472222222222222</v>
      </c>
      <c r="AE16" s="30">
        <v>825</v>
      </c>
      <c r="AF16" s="30">
        <v>6</v>
      </c>
      <c r="AG16" s="30">
        <v>8</v>
      </c>
      <c r="AH16" s="30">
        <v>7</v>
      </c>
      <c r="AI16" s="18">
        <v>6</v>
      </c>
      <c r="AJ16" s="30">
        <v>5</v>
      </c>
      <c r="AK16" s="19">
        <v>0.9</v>
      </c>
      <c r="AL16" s="5"/>
    </row>
    <row r="17" spans="1:38" x14ac:dyDescent="0.25">
      <c r="A17" s="24">
        <v>1667</v>
      </c>
      <c r="B17" s="24" t="s">
        <v>5</v>
      </c>
      <c r="D17" s="28">
        <v>10.282500000000001</v>
      </c>
      <c r="E17" s="28">
        <f t="shared" si="0"/>
        <v>10.130541871921185</v>
      </c>
      <c r="F17" s="28">
        <v>10.68</v>
      </c>
      <c r="G17" s="28">
        <v>58.477601410934739</v>
      </c>
      <c r="H17" s="28">
        <v>35.83</v>
      </c>
      <c r="I17" s="28">
        <v>2.84</v>
      </c>
      <c r="J17" s="28">
        <v>40.44</v>
      </c>
      <c r="K17" s="38">
        <v>416</v>
      </c>
      <c r="L17" s="28"/>
      <c r="M17" s="24">
        <v>1667</v>
      </c>
      <c r="N17" s="24" t="s">
        <v>5</v>
      </c>
      <c r="P17" s="28">
        <v>67.914481004609755</v>
      </c>
      <c r="Q17" s="28">
        <v>8.4341000000000008</v>
      </c>
      <c r="R17" s="28">
        <f t="shared" si="1"/>
        <v>8.3205455777667314</v>
      </c>
      <c r="S17" s="28">
        <v>12.826317310471097</v>
      </c>
      <c r="T17" s="28">
        <v>0.39449726886498077</v>
      </c>
      <c r="U17" s="28">
        <f t="shared" si="2"/>
        <v>0.38918586522516557</v>
      </c>
      <c r="V17" s="12">
        <f t="shared" si="3"/>
        <v>82.988921191802277</v>
      </c>
      <c r="X17" s="13">
        <v>62.4</v>
      </c>
      <c r="Y17" s="13">
        <v>2</v>
      </c>
      <c r="Z17" s="13">
        <v>30</v>
      </c>
      <c r="AA17" s="13" t="s">
        <v>23</v>
      </c>
      <c r="AB17" s="13"/>
      <c r="AC17" s="24">
        <v>62.5</v>
      </c>
      <c r="AD17" s="29">
        <v>0.10555555555555556</v>
      </c>
      <c r="AE17" s="24">
        <v>860</v>
      </c>
      <c r="AF17" s="24">
        <v>4</v>
      </c>
      <c r="AG17" s="24">
        <v>6</v>
      </c>
      <c r="AH17" s="24">
        <v>6</v>
      </c>
      <c r="AI17" s="14">
        <v>5</v>
      </c>
      <c r="AJ17" s="14">
        <v>6</v>
      </c>
      <c r="AK17" s="15">
        <v>0.4</v>
      </c>
      <c r="AL17" s="5"/>
    </row>
    <row r="18" spans="1:38" x14ac:dyDescent="0.25">
      <c r="A18" s="30">
        <v>1680</v>
      </c>
      <c r="B18" s="30" t="s">
        <v>50</v>
      </c>
      <c r="D18" s="31">
        <v>9.5447000000000006</v>
      </c>
      <c r="E18" s="31">
        <f t="shared" si="0"/>
        <v>9.3596344996657024</v>
      </c>
      <c r="F18" s="31">
        <v>10.26</v>
      </c>
      <c r="G18" s="31">
        <v>64.163668430335093</v>
      </c>
      <c r="H18" s="31">
        <v>41.51</v>
      </c>
      <c r="I18" s="31">
        <v>3.01</v>
      </c>
      <c r="J18" s="31">
        <v>79.77</v>
      </c>
      <c r="K18" s="33">
        <v>333</v>
      </c>
      <c r="L18" s="28"/>
      <c r="M18" s="30">
        <v>1680</v>
      </c>
      <c r="N18" s="30" t="s">
        <v>50</v>
      </c>
      <c r="P18" s="31">
        <v>66.430434951909973</v>
      </c>
      <c r="Q18" s="31">
        <v>8.0382999999999996</v>
      </c>
      <c r="R18" s="31">
        <f t="shared" si="1"/>
        <v>7.9720498670973807</v>
      </c>
      <c r="S18" s="31">
        <v>13.285314125650387</v>
      </c>
      <c r="T18" s="31">
        <v>0.64783452267421726</v>
      </c>
      <c r="U18" s="31">
        <f t="shared" si="2"/>
        <v>0.64249519430552349</v>
      </c>
      <c r="V18" s="16">
        <f t="shared" si="3"/>
        <v>68.202680622282315</v>
      </c>
      <c r="X18" s="17">
        <v>69.2</v>
      </c>
      <c r="Y18" s="17">
        <v>4.5</v>
      </c>
      <c r="Z18" s="17">
        <v>34</v>
      </c>
      <c r="AA18" s="17" t="s">
        <v>24</v>
      </c>
      <c r="AB18" s="17"/>
      <c r="AC18" s="30">
        <v>69</v>
      </c>
      <c r="AD18" s="32">
        <v>0.1277777777777778</v>
      </c>
      <c r="AE18" s="30">
        <v>850</v>
      </c>
      <c r="AF18" s="30">
        <v>4</v>
      </c>
      <c r="AG18" s="30">
        <v>8</v>
      </c>
      <c r="AH18" s="30">
        <v>6</v>
      </c>
      <c r="AI18" s="18">
        <v>8</v>
      </c>
      <c r="AJ18" s="30">
        <v>6</v>
      </c>
      <c r="AK18" s="19">
        <v>0.7</v>
      </c>
      <c r="AL18" s="5"/>
    </row>
    <row r="19" spans="1:38" x14ac:dyDescent="0.25">
      <c r="A19" s="24">
        <v>1688</v>
      </c>
      <c r="B19" s="24" t="s">
        <v>42</v>
      </c>
      <c r="D19" s="28">
        <v>10.2349</v>
      </c>
      <c r="E19" s="28">
        <f t="shared" si="0"/>
        <v>10.017475253030808</v>
      </c>
      <c r="F19" s="28">
        <v>10.09</v>
      </c>
      <c r="G19" s="28">
        <v>63.458201058201055</v>
      </c>
      <c r="H19" s="28">
        <v>39.58</v>
      </c>
      <c r="I19" s="28">
        <v>3.01</v>
      </c>
      <c r="J19" s="28">
        <v>73.45</v>
      </c>
      <c r="K19" s="38">
        <v>549</v>
      </c>
      <c r="L19" s="28"/>
      <c r="M19" s="24">
        <v>1688</v>
      </c>
      <c r="N19" s="24" t="s">
        <v>42</v>
      </c>
      <c r="P19" s="28">
        <v>70.080894134198289</v>
      </c>
      <c r="Q19" s="28">
        <v>8.8564000000000007</v>
      </c>
      <c r="R19" s="28">
        <f t="shared" si="1"/>
        <v>8.7797807909080401</v>
      </c>
      <c r="S19" s="28">
        <v>13.249496981891383</v>
      </c>
      <c r="T19" s="28">
        <v>0.4941261166923111</v>
      </c>
      <c r="U19" s="28">
        <f t="shared" si="2"/>
        <v>0.48985129258176435</v>
      </c>
      <c r="V19" s="12">
        <f t="shared" si="3"/>
        <v>79.993054332840018</v>
      </c>
      <c r="X19" s="13">
        <v>67.7</v>
      </c>
      <c r="Y19" s="13">
        <v>4.5</v>
      </c>
      <c r="Z19" s="13">
        <v>40</v>
      </c>
      <c r="AA19" s="13" t="s">
        <v>24</v>
      </c>
      <c r="AB19" s="13"/>
      <c r="AC19" s="24">
        <v>68</v>
      </c>
      <c r="AD19" s="29">
        <v>0.11666666666666665</v>
      </c>
      <c r="AE19" s="24">
        <v>950</v>
      </c>
      <c r="AF19" s="24">
        <v>5</v>
      </c>
      <c r="AG19" s="24">
        <v>8</v>
      </c>
      <c r="AH19" s="24">
        <v>7</v>
      </c>
      <c r="AI19" s="14">
        <v>7</v>
      </c>
      <c r="AJ19" s="14">
        <v>7</v>
      </c>
      <c r="AK19" s="15">
        <v>0.7</v>
      </c>
      <c r="AL19" s="5"/>
    </row>
    <row r="20" spans="1:38" x14ac:dyDescent="0.25">
      <c r="A20" s="30">
        <v>1723</v>
      </c>
      <c r="B20" s="30" t="s">
        <v>43</v>
      </c>
      <c r="D20" s="31">
        <v>9.3602000000000007</v>
      </c>
      <c r="E20" s="31">
        <f t="shared" si="0"/>
        <v>9.1971594461813311</v>
      </c>
      <c r="F20" s="31">
        <v>10.44</v>
      </c>
      <c r="G20" s="31">
        <v>64.225749559082885</v>
      </c>
      <c r="H20" s="31">
        <v>41.9</v>
      </c>
      <c r="I20" s="31">
        <v>3.11</v>
      </c>
      <c r="J20" s="31">
        <v>89.32</v>
      </c>
      <c r="K20" s="33">
        <v>367</v>
      </c>
      <c r="L20" s="28"/>
      <c r="M20" s="30">
        <v>1723</v>
      </c>
      <c r="N20" s="30" t="s">
        <v>43</v>
      </c>
      <c r="P20" s="31">
        <v>62.538446564142504</v>
      </c>
      <c r="Q20" s="31">
        <v>8.1172000000000004</v>
      </c>
      <c r="R20" s="31">
        <f t="shared" si="1"/>
        <v>8.0133892723291567</v>
      </c>
      <c r="S20" s="31">
        <v>12.885899302243971</v>
      </c>
      <c r="T20" s="31">
        <v>0.62467822206968304</v>
      </c>
      <c r="U20" s="31">
        <f t="shared" si="2"/>
        <v>0.61668922330247478</v>
      </c>
      <c r="V20" s="16">
        <f t="shared" si="3"/>
        <v>65.483914741974601</v>
      </c>
      <c r="X20" s="17">
        <v>73.7</v>
      </c>
      <c r="Y20" s="17">
        <v>4.5</v>
      </c>
      <c r="Z20" s="17">
        <v>32.5</v>
      </c>
      <c r="AA20" s="17" t="s">
        <v>24</v>
      </c>
      <c r="AB20" s="17"/>
      <c r="AC20" s="30">
        <v>75</v>
      </c>
      <c r="AD20" s="32">
        <v>0.14444444444444446</v>
      </c>
      <c r="AE20" s="30">
        <v>775</v>
      </c>
      <c r="AF20" s="30">
        <v>4</v>
      </c>
      <c r="AG20" s="30">
        <v>4</v>
      </c>
      <c r="AH20" s="30">
        <v>5</v>
      </c>
      <c r="AI20" s="18">
        <v>5</v>
      </c>
      <c r="AJ20" s="18">
        <v>4</v>
      </c>
      <c r="AK20" s="19">
        <v>0.7</v>
      </c>
      <c r="AL20" s="5"/>
    </row>
    <row r="21" spans="1:38" x14ac:dyDescent="0.25">
      <c r="A21" s="24">
        <v>1728</v>
      </c>
      <c r="B21" s="24" t="s">
        <v>33</v>
      </c>
      <c r="D21" s="28">
        <v>11.316000000000001</v>
      </c>
      <c r="E21" s="28">
        <f t="shared" si="0"/>
        <v>11.097826813774658</v>
      </c>
      <c r="F21" s="28">
        <v>10.27</v>
      </c>
      <c r="G21" s="28">
        <v>64.09029982363316</v>
      </c>
      <c r="H21" s="28">
        <v>41.28</v>
      </c>
      <c r="I21" s="28">
        <v>2.98</v>
      </c>
      <c r="J21" s="28">
        <v>76.400000000000006</v>
      </c>
      <c r="K21" s="38">
        <v>430</v>
      </c>
      <c r="L21" s="28"/>
      <c r="M21" s="24">
        <v>1728</v>
      </c>
      <c r="N21" s="24" t="s">
        <v>33</v>
      </c>
      <c r="P21" s="28">
        <v>70.109564471478151</v>
      </c>
      <c r="Q21" s="28">
        <v>9.9976000000000003</v>
      </c>
      <c r="R21" s="28">
        <f t="shared" si="1"/>
        <v>9.875262002520909</v>
      </c>
      <c r="S21" s="28">
        <v>12.934603681348804</v>
      </c>
      <c r="T21" s="28">
        <v>0.55710306406676091</v>
      </c>
      <c r="U21" s="28">
        <f t="shared" si="2"/>
        <v>0.55028594063239733</v>
      </c>
      <c r="V21" s="12">
        <f t="shared" si="3"/>
        <v>76.865304474651893</v>
      </c>
      <c r="X21" s="13">
        <v>70.5</v>
      </c>
      <c r="Y21" s="13">
        <v>4.5</v>
      </c>
      <c r="Z21" s="13">
        <v>43.5</v>
      </c>
      <c r="AA21" s="13" t="s">
        <v>24</v>
      </c>
      <c r="AB21" s="13"/>
      <c r="AC21" s="24">
        <v>70</v>
      </c>
      <c r="AD21" s="29">
        <v>0.12361111111111112</v>
      </c>
      <c r="AE21" s="24">
        <v>990</v>
      </c>
      <c r="AF21" s="24">
        <v>6</v>
      </c>
      <c r="AG21" s="24">
        <v>8</v>
      </c>
      <c r="AH21" s="24">
        <v>8</v>
      </c>
      <c r="AI21" s="14">
        <v>8</v>
      </c>
      <c r="AJ21" s="24">
        <v>9</v>
      </c>
      <c r="AK21" s="15">
        <v>0.7</v>
      </c>
      <c r="AL21" s="5"/>
    </row>
    <row r="22" spans="1:38" x14ac:dyDescent="0.25">
      <c r="A22" s="30">
        <v>1730</v>
      </c>
      <c r="B22" s="30" t="s">
        <v>34</v>
      </c>
      <c r="D22" s="31">
        <v>10.808</v>
      </c>
      <c r="E22" s="31">
        <f t="shared" si="0"/>
        <v>10.631611893583724</v>
      </c>
      <c r="F22" s="31">
        <v>10.54</v>
      </c>
      <c r="G22" s="31">
        <v>64.674426807760142</v>
      </c>
      <c r="H22" s="31">
        <v>40.33</v>
      </c>
      <c r="I22" s="31">
        <v>2.99</v>
      </c>
      <c r="J22" s="31">
        <v>82.23</v>
      </c>
      <c r="K22" s="33">
        <v>466</v>
      </c>
      <c r="L22" s="28"/>
      <c r="M22" s="30">
        <v>1730</v>
      </c>
      <c r="N22" s="30" t="s">
        <v>34</v>
      </c>
      <c r="P22" s="31">
        <v>68.563129357087533</v>
      </c>
      <c r="Q22" s="31">
        <v>9.3253000000000004</v>
      </c>
      <c r="R22" s="31">
        <f t="shared" si="1"/>
        <v>9.2132643301924517</v>
      </c>
      <c r="S22" s="31">
        <v>12.954217825719539</v>
      </c>
      <c r="T22" s="31">
        <v>0.54211978574907194</v>
      </c>
      <c r="U22" s="31">
        <f t="shared" si="2"/>
        <v>0.535606670534299</v>
      </c>
      <c r="V22" s="16">
        <f t="shared" si="3"/>
        <v>76.016271642739341</v>
      </c>
      <c r="X22" s="17">
        <v>69.400000000000006</v>
      </c>
      <c r="Y22" s="17">
        <v>5.5</v>
      </c>
      <c r="Z22" s="17">
        <v>38</v>
      </c>
      <c r="AA22" s="17" t="s">
        <v>25</v>
      </c>
      <c r="AB22" s="17"/>
      <c r="AC22" s="30">
        <v>69</v>
      </c>
      <c r="AD22" s="32">
        <v>0.15</v>
      </c>
      <c r="AE22" s="30">
        <v>970</v>
      </c>
      <c r="AF22" s="30">
        <v>7</v>
      </c>
      <c r="AG22" s="30">
        <v>8</v>
      </c>
      <c r="AH22" s="30">
        <v>7</v>
      </c>
      <c r="AI22" s="18">
        <v>7</v>
      </c>
      <c r="AJ22" s="30">
        <v>9</v>
      </c>
      <c r="AK22" s="19">
        <v>0.9</v>
      </c>
      <c r="AL22" s="5"/>
    </row>
    <row r="23" spans="1:38" x14ac:dyDescent="0.25">
      <c r="A23" s="24">
        <v>1731</v>
      </c>
      <c r="B23" s="24" t="s">
        <v>35</v>
      </c>
      <c r="D23" s="28">
        <v>9.7638999999999996</v>
      </c>
      <c r="E23" s="28">
        <f t="shared" si="0"/>
        <v>9.607773677736775</v>
      </c>
      <c r="F23" s="28">
        <v>10.57</v>
      </c>
      <c r="G23" s="28">
        <v>64.194708994708989</v>
      </c>
      <c r="H23" s="28">
        <v>43.36</v>
      </c>
      <c r="I23" s="28">
        <v>2.98</v>
      </c>
      <c r="J23" s="28">
        <v>73.790000000000006</v>
      </c>
      <c r="K23" s="38">
        <v>480</v>
      </c>
      <c r="L23" s="28"/>
      <c r="M23" s="24">
        <v>1731</v>
      </c>
      <c r="N23" s="24" t="s">
        <v>35</v>
      </c>
      <c r="P23" s="28">
        <v>68.942352757381656</v>
      </c>
      <c r="Q23" s="28">
        <v>8.2447999999999997</v>
      </c>
      <c r="R23" s="28">
        <f t="shared" si="1"/>
        <v>8.1205256207667293</v>
      </c>
      <c r="S23" s="28">
        <v>12.68387871510069</v>
      </c>
      <c r="T23" s="28">
        <v>0.4922644163150916</v>
      </c>
      <c r="U23" s="28">
        <f t="shared" si="2"/>
        <v>0.48484448438755101</v>
      </c>
      <c r="V23" s="12">
        <f t="shared" si="3"/>
        <v>79.064884322214283</v>
      </c>
      <c r="X23" s="13">
        <v>65</v>
      </c>
      <c r="Y23" s="13">
        <v>2.5</v>
      </c>
      <c r="Z23" s="13">
        <v>38</v>
      </c>
      <c r="AA23" s="13" t="s">
        <v>22</v>
      </c>
      <c r="AB23" s="13"/>
      <c r="AC23" s="24">
        <v>65</v>
      </c>
      <c r="AD23" s="29">
        <v>8.1944444444444445E-2</v>
      </c>
      <c r="AE23" s="24">
        <v>800</v>
      </c>
      <c r="AF23" s="24">
        <v>5</v>
      </c>
      <c r="AG23" s="24">
        <v>8</v>
      </c>
      <c r="AH23" s="24">
        <v>6</v>
      </c>
      <c r="AI23" s="14">
        <v>7</v>
      </c>
      <c r="AJ23" s="14">
        <v>6</v>
      </c>
      <c r="AK23" s="15">
        <v>0.5</v>
      </c>
      <c r="AL23" s="5"/>
    </row>
    <row r="24" spans="1:38" x14ac:dyDescent="0.25">
      <c r="A24" s="30">
        <v>1743</v>
      </c>
      <c r="B24" s="30" t="s">
        <v>52</v>
      </c>
      <c r="D24" s="31">
        <v>9.9265000000000008</v>
      </c>
      <c r="E24" s="31">
        <f t="shared" si="0"/>
        <v>9.7601340782122907</v>
      </c>
      <c r="F24" s="31">
        <v>10.5</v>
      </c>
      <c r="G24" s="31">
        <v>62.874074074074073</v>
      </c>
      <c r="H24" s="31">
        <v>36.51</v>
      </c>
      <c r="I24" s="31">
        <v>2.87</v>
      </c>
      <c r="J24" s="31">
        <v>86.7</v>
      </c>
      <c r="K24" s="33">
        <v>519</v>
      </c>
      <c r="L24" s="28"/>
      <c r="M24" s="30">
        <v>1743</v>
      </c>
      <c r="N24" s="30" t="s">
        <v>52</v>
      </c>
      <c r="P24" s="31">
        <v>67.474747474747474</v>
      </c>
      <c r="Q24" s="31">
        <v>8.7486999999999995</v>
      </c>
      <c r="R24" s="31">
        <f t="shared" si="1"/>
        <v>8.6678032439530028</v>
      </c>
      <c r="S24" s="31">
        <v>13.197360527894389</v>
      </c>
      <c r="T24" s="31">
        <v>0.55319006269489479</v>
      </c>
      <c r="U24" s="31">
        <f t="shared" si="2"/>
        <v>0.54807487054640969</v>
      </c>
      <c r="V24" s="16">
        <f t="shared" si="3"/>
        <v>74.227449125061199</v>
      </c>
      <c r="X24" s="17">
        <v>70.8</v>
      </c>
      <c r="Y24" s="17">
        <v>7</v>
      </c>
      <c r="Z24" s="17">
        <v>28</v>
      </c>
      <c r="AA24" s="17" t="s">
        <v>27</v>
      </c>
      <c r="AB24" s="17"/>
      <c r="AC24" s="30">
        <v>71</v>
      </c>
      <c r="AD24" s="32">
        <v>0.13402777777777777</v>
      </c>
      <c r="AE24" s="30">
        <v>900</v>
      </c>
      <c r="AF24" s="30">
        <v>5</v>
      </c>
      <c r="AG24" s="30">
        <v>8</v>
      </c>
      <c r="AH24" s="30">
        <v>7</v>
      </c>
      <c r="AI24" s="18">
        <v>8</v>
      </c>
      <c r="AJ24" s="30">
        <v>7</v>
      </c>
      <c r="AK24" s="19">
        <v>1.1000000000000001</v>
      </c>
      <c r="AL24" s="5"/>
    </row>
    <row r="25" spans="1:38" x14ac:dyDescent="0.25">
      <c r="A25" s="24">
        <v>1745</v>
      </c>
      <c r="B25" s="24" t="s">
        <v>36</v>
      </c>
      <c r="D25" s="28">
        <v>9.8047000000000004</v>
      </c>
      <c r="E25" s="28">
        <f t="shared" si="0"/>
        <v>9.57299012537446</v>
      </c>
      <c r="F25" s="28">
        <v>9.8699999999999992</v>
      </c>
      <c r="G25" s="28">
        <v>65.72134038800705</v>
      </c>
      <c r="H25" s="28">
        <v>39.840000000000003</v>
      </c>
      <c r="I25" s="28">
        <v>2.99</v>
      </c>
      <c r="J25" s="28">
        <v>71.790000000000006</v>
      </c>
      <c r="K25" s="38">
        <v>423</v>
      </c>
      <c r="L25" s="28"/>
      <c r="M25" s="24">
        <v>1745</v>
      </c>
      <c r="N25" s="24" t="s">
        <v>36</v>
      </c>
      <c r="P25" s="28">
        <v>70.56309019546886</v>
      </c>
      <c r="Q25" s="28">
        <v>8.3294999999999995</v>
      </c>
      <c r="R25" s="28">
        <f t="shared" si="1"/>
        <v>8.2432090515463976</v>
      </c>
      <c r="S25" s="28">
        <v>13.099741190523659</v>
      </c>
      <c r="T25" s="28">
        <v>0.7024536870650383</v>
      </c>
      <c r="U25" s="28">
        <f t="shared" si="2"/>
        <v>0.69517649216719668</v>
      </c>
      <c r="V25" s="12">
        <f t="shared" si="3"/>
        <v>69.768707538528929</v>
      </c>
      <c r="X25" s="13">
        <v>66.400000000000006</v>
      </c>
      <c r="Y25" s="13">
        <v>2.25</v>
      </c>
      <c r="Z25" s="13">
        <v>42.5</v>
      </c>
      <c r="AA25" s="13" t="s">
        <v>23</v>
      </c>
      <c r="AB25" s="13"/>
      <c r="AC25" s="24">
        <v>67</v>
      </c>
      <c r="AD25" s="29">
        <v>6.9444444444444434E-2</v>
      </c>
      <c r="AE25" s="24">
        <v>880</v>
      </c>
      <c r="AF25" s="24">
        <v>4</v>
      </c>
      <c r="AG25" s="24">
        <v>8</v>
      </c>
      <c r="AH25" s="24">
        <v>6</v>
      </c>
      <c r="AI25" s="14">
        <v>8</v>
      </c>
      <c r="AJ25" s="24">
        <v>6</v>
      </c>
      <c r="AK25" s="15">
        <v>0.4</v>
      </c>
      <c r="AL25" s="5"/>
    </row>
    <row r="26" spans="1:38" x14ac:dyDescent="0.25">
      <c r="A26" s="30">
        <v>1748</v>
      </c>
      <c r="B26" s="30" t="s">
        <v>37</v>
      </c>
      <c r="D26" s="31">
        <v>10.455</v>
      </c>
      <c r="E26" s="31">
        <f t="shared" si="0"/>
        <v>10.236315086782376</v>
      </c>
      <c r="F26" s="31">
        <v>10.119999999999999</v>
      </c>
      <c r="G26" s="31">
        <v>65.910405643738969</v>
      </c>
      <c r="H26" s="31">
        <v>39.57</v>
      </c>
      <c r="I26" s="31">
        <v>2.93</v>
      </c>
      <c r="J26" s="31">
        <v>82.03</v>
      </c>
      <c r="K26" s="33">
        <v>464</v>
      </c>
      <c r="L26" s="28"/>
      <c r="M26" s="30">
        <v>1748</v>
      </c>
      <c r="N26" s="30" t="s">
        <v>37</v>
      </c>
      <c r="P26" s="31">
        <v>68.431053203040193</v>
      </c>
      <c r="Q26" s="31">
        <v>9.1684999999999999</v>
      </c>
      <c r="R26" s="31">
        <f t="shared" si="1"/>
        <v>9.0090755830146687</v>
      </c>
      <c r="S26" s="31">
        <v>12.478145761526548</v>
      </c>
      <c r="T26" s="31">
        <v>0.51603271452687338</v>
      </c>
      <c r="U26" s="31">
        <f t="shared" si="2"/>
        <v>0.50705979478440677</v>
      </c>
      <c r="V26" s="16">
        <f t="shared" si="3"/>
        <v>77.36982631969174</v>
      </c>
      <c r="X26" s="17">
        <v>69.599999999999994</v>
      </c>
      <c r="Y26" s="17">
        <v>5.5</v>
      </c>
      <c r="Z26" s="17">
        <v>37.5</v>
      </c>
      <c r="AA26" s="17" t="s">
        <v>25</v>
      </c>
      <c r="AB26" s="17"/>
      <c r="AC26" s="30">
        <v>69.5</v>
      </c>
      <c r="AD26" s="32">
        <v>0.12638888888888888</v>
      </c>
      <c r="AE26" s="30">
        <v>955</v>
      </c>
      <c r="AF26" s="30">
        <v>6</v>
      </c>
      <c r="AG26" s="30">
        <v>8</v>
      </c>
      <c r="AH26" s="30">
        <v>8</v>
      </c>
      <c r="AI26" s="18">
        <v>7</v>
      </c>
      <c r="AJ26" s="18">
        <v>8</v>
      </c>
      <c r="AK26" s="19">
        <v>0.9</v>
      </c>
      <c r="AL26" s="5"/>
    </row>
    <row r="27" spans="1:38" x14ac:dyDescent="0.25">
      <c r="A27" s="24">
        <v>1751</v>
      </c>
      <c r="B27" s="24" t="s">
        <v>38</v>
      </c>
      <c r="D27" s="28">
        <v>9.5</v>
      </c>
      <c r="E27" s="28">
        <f t="shared" si="0"/>
        <v>9.3512304250559275</v>
      </c>
      <c r="F27" s="28">
        <v>10.6</v>
      </c>
      <c r="G27" s="28">
        <v>64.47689594356261</v>
      </c>
      <c r="H27" s="28">
        <v>50.33</v>
      </c>
      <c r="I27" s="28">
        <v>3.13</v>
      </c>
      <c r="J27" s="28">
        <v>55.24</v>
      </c>
      <c r="K27" s="38">
        <v>503</v>
      </c>
      <c r="L27" s="28"/>
      <c r="M27" s="24">
        <v>1751</v>
      </c>
      <c r="N27" s="24" t="s">
        <v>38</v>
      </c>
      <c r="P27" s="28">
        <v>71.267561538762578</v>
      </c>
      <c r="Q27" s="28">
        <v>8.2200000000000006</v>
      </c>
      <c r="R27" s="28">
        <f t="shared" si="1"/>
        <v>8.1018298452722206</v>
      </c>
      <c r="S27" s="28">
        <v>12.745637281864234</v>
      </c>
      <c r="T27" s="28">
        <v>0.4740721498847778</v>
      </c>
      <c r="U27" s="28">
        <f t="shared" si="2"/>
        <v>0.4672569212589851</v>
      </c>
      <c r="V27" s="12">
        <f t="shared" si="3"/>
        <v>82.413677672224907</v>
      </c>
      <c r="X27" s="13">
        <v>63.6</v>
      </c>
      <c r="Y27" s="13">
        <v>5</v>
      </c>
      <c r="Z27" s="13">
        <v>30</v>
      </c>
      <c r="AA27" s="13" t="s">
        <v>24</v>
      </c>
      <c r="AB27" s="13"/>
      <c r="AC27" s="24">
        <v>63.5</v>
      </c>
      <c r="AD27" s="29">
        <v>0.1111111111111111</v>
      </c>
      <c r="AE27" s="24">
        <v>850</v>
      </c>
      <c r="AF27" s="24">
        <v>5</v>
      </c>
      <c r="AG27" s="24">
        <v>8</v>
      </c>
      <c r="AH27" s="24">
        <v>6</v>
      </c>
      <c r="AI27" s="14">
        <v>6</v>
      </c>
      <c r="AJ27" s="14">
        <v>7</v>
      </c>
      <c r="AK27" s="15">
        <v>0.7</v>
      </c>
      <c r="AL27" s="5"/>
    </row>
    <row r="28" spans="1:38" x14ac:dyDescent="0.25">
      <c r="A28" s="30">
        <v>1766</v>
      </c>
      <c r="B28" s="30" t="s">
        <v>9</v>
      </c>
      <c r="D28" s="31">
        <v>10.045</v>
      </c>
      <c r="E28" s="31">
        <f t="shared" si="0"/>
        <v>9.8700312639571237</v>
      </c>
      <c r="F28" s="31">
        <v>10.44</v>
      </c>
      <c r="G28" s="31">
        <v>64.166490299823622</v>
      </c>
      <c r="H28" s="31">
        <v>46.8</v>
      </c>
      <c r="I28" s="31">
        <v>3.14</v>
      </c>
      <c r="J28" s="31">
        <v>73.290000000000006</v>
      </c>
      <c r="K28" s="33">
        <v>434</v>
      </c>
      <c r="L28" s="28"/>
      <c r="M28" s="30">
        <v>1766</v>
      </c>
      <c r="N28" s="30" t="s">
        <v>9</v>
      </c>
      <c r="P28" s="31">
        <v>69.002895828441723</v>
      </c>
      <c r="Q28" s="31">
        <v>8.3237000000000005</v>
      </c>
      <c r="R28" s="31">
        <f t="shared" si="1"/>
        <v>8.2889261743400766</v>
      </c>
      <c r="S28" s="31">
        <v>13.639211528266316</v>
      </c>
      <c r="T28" s="31">
        <v>0.68580222133006852</v>
      </c>
      <c r="U28" s="31">
        <f t="shared" si="2"/>
        <v>0.68293715328560267</v>
      </c>
      <c r="V28" s="16">
        <f t="shared" si="3"/>
        <v>68.777809881548848</v>
      </c>
      <c r="X28" s="17">
        <v>65.3</v>
      </c>
      <c r="Y28" s="17">
        <v>6.5</v>
      </c>
      <c r="Z28" s="17">
        <v>39</v>
      </c>
      <c r="AA28" s="17" t="s">
        <v>27</v>
      </c>
      <c r="AB28" s="17"/>
      <c r="AC28" s="30">
        <v>66</v>
      </c>
      <c r="AD28" s="32">
        <v>0.1673611111111111</v>
      </c>
      <c r="AE28" s="30">
        <v>850</v>
      </c>
      <c r="AF28" s="30">
        <v>6</v>
      </c>
      <c r="AG28" s="30">
        <v>8</v>
      </c>
      <c r="AH28" s="30">
        <v>7</v>
      </c>
      <c r="AI28" s="18">
        <v>7</v>
      </c>
      <c r="AJ28" s="30">
        <v>7</v>
      </c>
      <c r="AK28" s="19">
        <v>1.6280000000000006</v>
      </c>
      <c r="AL28" s="5"/>
    </row>
    <row r="29" spans="1:38" x14ac:dyDescent="0.25">
      <c r="A29" s="24">
        <v>1778</v>
      </c>
      <c r="B29" s="24" t="s">
        <v>7</v>
      </c>
      <c r="D29" s="28">
        <v>9.1494</v>
      </c>
      <c r="E29" s="28">
        <f t="shared" si="0"/>
        <v>9.010152193375113</v>
      </c>
      <c r="F29" s="28">
        <v>10.64</v>
      </c>
      <c r="G29" s="28">
        <v>59.908289241622576</v>
      </c>
      <c r="H29" s="28">
        <v>32.1</v>
      </c>
      <c r="I29" s="28">
        <v>2.74</v>
      </c>
      <c r="J29" s="28">
        <v>59.69</v>
      </c>
      <c r="K29" s="38">
        <v>474</v>
      </c>
      <c r="L29" s="28"/>
      <c r="M29" s="24">
        <v>1778</v>
      </c>
      <c r="N29" s="24" t="s">
        <v>7</v>
      </c>
      <c r="P29" s="28">
        <v>67.591678837879456</v>
      </c>
      <c r="Q29" s="28">
        <v>7.6587000000000005</v>
      </c>
      <c r="R29" s="28">
        <f t="shared" si="1"/>
        <v>7.5518221884392434</v>
      </c>
      <c r="S29" s="28">
        <v>12.782877620146309</v>
      </c>
      <c r="T29" s="28">
        <v>0.52120838048212126</v>
      </c>
      <c r="U29" s="28">
        <f t="shared" si="2"/>
        <v>0.51393487308882269</v>
      </c>
      <c r="V29" s="12">
        <f t="shared" si="3"/>
        <v>76.133457266693043</v>
      </c>
      <c r="X29" s="13">
        <v>65.599999999999994</v>
      </c>
      <c r="Y29" s="13">
        <v>3</v>
      </c>
      <c r="Z29" s="13">
        <v>24</v>
      </c>
      <c r="AA29" s="13" t="s">
        <v>22</v>
      </c>
      <c r="AB29" s="13"/>
      <c r="AC29" s="24">
        <v>66</v>
      </c>
      <c r="AD29" s="29">
        <v>0.1013888888888889</v>
      </c>
      <c r="AE29" s="24">
        <v>800</v>
      </c>
      <c r="AF29" s="24">
        <v>3</v>
      </c>
      <c r="AG29" s="24">
        <v>8</v>
      </c>
      <c r="AH29" s="24">
        <v>6</v>
      </c>
      <c r="AI29" s="14">
        <v>5</v>
      </c>
      <c r="AJ29" s="24">
        <v>6</v>
      </c>
      <c r="AK29" s="15">
        <v>0.5</v>
      </c>
      <c r="AL29" s="5"/>
    </row>
    <row r="30" spans="1:38" x14ac:dyDescent="0.25">
      <c r="A30" s="30">
        <v>1802</v>
      </c>
      <c r="B30" s="30" t="s">
        <v>53</v>
      </c>
      <c r="D30" s="31">
        <v>8.7841000000000005</v>
      </c>
      <c r="E30" s="31">
        <f t="shared" si="0"/>
        <v>8.6099443083092009</v>
      </c>
      <c r="F30" s="31">
        <v>10.220000000000001</v>
      </c>
      <c r="G30" s="31">
        <v>64.474074074074068</v>
      </c>
      <c r="H30" s="31">
        <v>46.14</v>
      </c>
      <c r="I30" s="31">
        <v>3.12</v>
      </c>
      <c r="J30" s="31">
        <v>74.28</v>
      </c>
      <c r="K30" s="33">
        <v>341</v>
      </c>
      <c r="L30" s="28"/>
      <c r="M30" s="30">
        <v>1802</v>
      </c>
      <c r="N30" s="30" t="s">
        <v>53</v>
      </c>
      <c r="P30" s="31">
        <v>68.0152235965747</v>
      </c>
      <c r="Q30" s="31">
        <v>7.3201999999999998</v>
      </c>
      <c r="R30" s="31">
        <f t="shared" si="1"/>
        <v>7.2462201646426809</v>
      </c>
      <c r="S30" s="31">
        <v>13.121988333755908</v>
      </c>
      <c r="T30" s="31">
        <v>0.51122028947017784</v>
      </c>
      <c r="U30" s="31">
        <f t="shared" si="2"/>
        <v>0.50605376494266152</v>
      </c>
      <c r="V30" s="16">
        <f t="shared" si="3"/>
        <v>76.987849440166485</v>
      </c>
      <c r="X30" s="17">
        <v>68.3</v>
      </c>
      <c r="Y30" s="17">
        <v>6</v>
      </c>
      <c r="Z30" s="17">
        <v>33</v>
      </c>
      <c r="AA30" s="17" t="s">
        <v>25</v>
      </c>
      <c r="AB30" s="17"/>
      <c r="AC30" s="30">
        <v>70.5</v>
      </c>
      <c r="AD30" s="32">
        <v>0.18611111111111112</v>
      </c>
      <c r="AE30" s="30">
        <v>825</v>
      </c>
      <c r="AF30" s="30">
        <v>6</v>
      </c>
      <c r="AG30" s="30">
        <v>6</v>
      </c>
      <c r="AH30" s="30">
        <v>6</v>
      </c>
      <c r="AI30" s="18">
        <v>5</v>
      </c>
      <c r="AJ30" s="18">
        <v>7</v>
      </c>
      <c r="AK30" s="19">
        <v>0.92700000000000027</v>
      </c>
      <c r="AL30" s="5"/>
    </row>
    <row r="31" spans="1:38" x14ac:dyDescent="0.25">
      <c r="A31" s="24">
        <v>1815</v>
      </c>
      <c r="B31" s="24" t="s">
        <v>10</v>
      </c>
      <c r="D31" s="28">
        <v>10.013</v>
      </c>
      <c r="E31" s="28">
        <f t="shared" si="0"/>
        <v>9.7796226415094338</v>
      </c>
      <c r="F31" s="28">
        <v>9.9</v>
      </c>
      <c r="G31" s="28">
        <v>62.924867724867724</v>
      </c>
      <c r="H31" s="28">
        <v>44.41</v>
      </c>
      <c r="I31" s="28">
        <v>3.11</v>
      </c>
      <c r="J31" s="28">
        <v>78.73</v>
      </c>
      <c r="K31" s="38">
        <v>448</v>
      </c>
      <c r="L31" s="28"/>
      <c r="M31" s="24">
        <v>1815</v>
      </c>
      <c r="N31" s="24" t="s">
        <v>10</v>
      </c>
      <c r="P31" s="28">
        <v>69.488631954683015</v>
      </c>
      <c r="Q31" s="28">
        <v>8.6173000000000002</v>
      </c>
      <c r="R31" s="28">
        <f t="shared" si="1"/>
        <v>8.5129275879744384</v>
      </c>
      <c r="S31" s="28">
        <v>12.945600401103135</v>
      </c>
      <c r="T31" s="28">
        <v>0.58442844878814726</v>
      </c>
      <c r="U31" s="28">
        <f t="shared" si="2"/>
        <v>0.57734987349700306</v>
      </c>
      <c r="V31" s="12">
        <f t="shared" si="3"/>
        <v>74.80233950242534</v>
      </c>
      <c r="X31" s="13">
        <v>69.599999999999994</v>
      </c>
      <c r="Y31" s="13">
        <v>6</v>
      </c>
      <c r="Z31" s="13">
        <v>40</v>
      </c>
      <c r="AA31" s="13" t="s">
        <v>25</v>
      </c>
      <c r="AB31" s="13"/>
      <c r="AC31" s="24">
        <v>69</v>
      </c>
      <c r="AD31" s="29">
        <v>0.15763888888888888</v>
      </c>
      <c r="AE31" s="24">
        <v>885</v>
      </c>
      <c r="AF31" s="24">
        <v>7</v>
      </c>
      <c r="AG31" s="24">
        <v>8</v>
      </c>
      <c r="AH31" s="24">
        <v>7</v>
      </c>
      <c r="AI31" s="14">
        <v>8</v>
      </c>
      <c r="AJ31" s="24">
        <v>6</v>
      </c>
      <c r="AK31" s="15">
        <v>0.9</v>
      </c>
      <c r="AL31" s="5"/>
    </row>
    <row r="32" spans="1:38" x14ac:dyDescent="0.25">
      <c r="A32" s="30">
        <v>1817</v>
      </c>
      <c r="B32" s="30" t="s">
        <v>11</v>
      </c>
      <c r="D32" s="31">
        <v>9.9738000000000007</v>
      </c>
      <c r="E32" s="31">
        <f t="shared" si="0"/>
        <v>9.7771460398796943</v>
      </c>
      <c r="F32" s="31">
        <v>10.23</v>
      </c>
      <c r="G32" s="31">
        <v>66.646913580246917</v>
      </c>
      <c r="H32" s="31">
        <v>43.31</v>
      </c>
      <c r="I32" s="31">
        <v>3.05</v>
      </c>
      <c r="J32" s="31">
        <v>82.98</v>
      </c>
      <c r="K32" s="33">
        <v>593</v>
      </c>
      <c r="L32" s="28"/>
      <c r="M32" s="30">
        <v>1817</v>
      </c>
      <c r="N32" s="30" t="s">
        <v>11</v>
      </c>
      <c r="P32" s="31">
        <v>68.173689939356237</v>
      </c>
      <c r="Q32" s="31">
        <v>8.6808999999999994</v>
      </c>
      <c r="R32" s="31">
        <f t="shared" si="1"/>
        <v>8.587510784081779</v>
      </c>
      <c r="S32" s="31">
        <v>13.064749638061073</v>
      </c>
      <c r="T32" s="31">
        <v>0.59398792333935724</v>
      </c>
      <c r="U32" s="31">
        <f t="shared" si="2"/>
        <v>0.58759779484743191</v>
      </c>
      <c r="V32" s="16">
        <f t="shared" si="3"/>
        <v>72.892771205848945</v>
      </c>
      <c r="X32" s="17">
        <v>69.599999999999994</v>
      </c>
      <c r="Y32" s="17">
        <v>6</v>
      </c>
      <c r="Z32" s="17">
        <v>31</v>
      </c>
      <c r="AA32" s="17" t="s">
        <v>25</v>
      </c>
      <c r="AB32" s="17"/>
      <c r="AC32" s="30">
        <v>69</v>
      </c>
      <c r="AD32" s="32">
        <v>0.15069444444444444</v>
      </c>
      <c r="AE32" s="30">
        <v>835</v>
      </c>
      <c r="AF32" s="30">
        <v>4</v>
      </c>
      <c r="AG32" s="30">
        <v>8</v>
      </c>
      <c r="AH32" s="30">
        <v>6</v>
      </c>
      <c r="AI32" s="18">
        <v>5</v>
      </c>
      <c r="AJ32" s="30">
        <v>7</v>
      </c>
      <c r="AK32" s="19">
        <v>0.9</v>
      </c>
      <c r="AL32" s="5"/>
    </row>
    <row r="33" spans="1:38" x14ac:dyDescent="0.25">
      <c r="A33" s="24">
        <v>1819</v>
      </c>
      <c r="B33" s="24" t="s">
        <v>1</v>
      </c>
      <c r="D33" s="28">
        <v>10.638</v>
      </c>
      <c r="E33" s="28">
        <f t="shared" si="0"/>
        <v>10.414328623873622</v>
      </c>
      <c r="F33" s="28">
        <v>10.11</v>
      </c>
      <c r="G33" s="28">
        <v>63.579541446208111</v>
      </c>
      <c r="H33" s="28">
        <v>43.43</v>
      </c>
      <c r="I33" s="28">
        <v>3.05</v>
      </c>
      <c r="J33" s="28">
        <v>72.58</v>
      </c>
      <c r="K33" s="38">
        <v>434</v>
      </c>
      <c r="L33" s="28"/>
      <c r="M33" s="24">
        <v>1819</v>
      </c>
      <c r="N33" s="24" t="s">
        <v>1</v>
      </c>
      <c r="P33" s="28">
        <v>70.763741864659295</v>
      </c>
      <c r="Q33" s="28">
        <v>9.3841000000000001</v>
      </c>
      <c r="R33" s="28">
        <f t="shared" si="1"/>
        <v>9.3419883161845387</v>
      </c>
      <c r="S33" s="28">
        <v>13.612330407023151</v>
      </c>
      <c r="T33" s="28">
        <v>0.51416473434833565</v>
      </c>
      <c r="U33" s="28">
        <f t="shared" si="2"/>
        <v>0.51185739078614667</v>
      </c>
      <c r="V33" s="12">
        <f t="shared" si="3"/>
        <v>79.556811579992797</v>
      </c>
      <c r="X33" s="13">
        <v>68.8</v>
      </c>
      <c r="Y33" s="13">
        <v>4</v>
      </c>
      <c r="Z33" s="13">
        <v>40</v>
      </c>
      <c r="AA33" s="13" t="s">
        <v>21</v>
      </c>
      <c r="AB33" s="13"/>
      <c r="AC33" s="24">
        <v>70.5</v>
      </c>
      <c r="AD33" s="29">
        <v>0.12083333333333333</v>
      </c>
      <c r="AE33" s="24">
        <v>940</v>
      </c>
      <c r="AF33" s="24">
        <v>6</v>
      </c>
      <c r="AG33" s="24">
        <v>8</v>
      </c>
      <c r="AH33" s="24">
        <v>7</v>
      </c>
      <c r="AI33" s="14">
        <v>6</v>
      </c>
      <c r="AJ33" s="14">
        <v>8</v>
      </c>
      <c r="AK33" s="15">
        <v>0.6</v>
      </c>
      <c r="AL33" s="5"/>
    </row>
    <row r="34" spans="1:38" x14ac:dyDescent="0.25">
      <c r="A34" s="30">
        <v>1829</v>
      </c>
      <c r="B34" s="30" t="s">
        <v>2</v>
      </c>
      <c r="D34" s="31">
        <v>10.360100000000001</v>
      </c>
      <c r="E34" s="31">
        <f t="shared" si="0"/>
        <v>10.192160983789828</v>
      </c>
      <c r="F34" s="31">
        <v>10.55</v>
      </c>
      <c r="G34" s="31">
        <v>62.010582010582006</v>
      </c>
      <c r="H34" s="31">
        <v>42.12</v>
      </c>
      <c r="I34" s="31">
        <v>2.92</v>
      </c>
      <c r="J34" s="31">
        <v>64.45</v>
      </c>
      <c r="K34" s="33">
        <v>482</v>
      </c>
      <c r="L34" s="28"/>
      <c r="M34" s="30">
        <v>1829</v>
      </c>
      <c r="N34" s="30" t="s">
        <v>2</v>
      </c>
      <c r="P34" s="31">
        <v>70.466564813726649</v>
      </c>
      <c r="Q34" s="31">
        <v>9.1870000000000012</v>
      </c>
      <c r="R34" s="31">
        <f t="shared" si="1"/>
        <v>9.0429881323930896</v>
      </c>
      <c r="S34" s="31">
        <v>12.630428301699339</v>
      </c>
      <c r="T34" s="31">
        <v>0.50532456080854649</v>
      </c>
      <c r="U34" s="31">
        <f t="shared" si="2"/>
        <v>0.49740328795019439</v>
      </c>
      <c r="V34" s="16">
        <f t="shared" si="3"/>
        <v>80.001488434946694</v>
      </c>
      <c r="X34" s="17">
        <v>65.5</v>
      </c>
      <c r="Y34" s="17">
        <v>4.5</v>
      </c>
      <c r="Z34" s="17">
        <v>40</v>
      </c>
      <c r="AA34" s="17" t="s">
        <v>21</v>
      </c>
      <c r="AB34" s="17"/>
      <c r="AC34" s="30">
        <v>65.5</v>
      </c>
      <c r="AD34" s="32">
        <v>0.13749999999999998</v>
      </c>
      <c r="AE34" s="30">
        <v>925</v>
      </c>
      <c r="AF34" s="30">
        <v>6</v>
      </c>
      <c r="AG34" s="30">
        <v>8</v>
      </c>
      <c r="AH34" s="30">
        <v>8</v>
      </c>
      <c r="AI34" s="18">
        <v>8</v>
      </c>
      <c r="AJ34" s="18">
        <v>7</v>
      </c>
      <c r="AK34" s="19">
        <v>0.6</v>
      </c>
      <c r="AL34" s="5"/>
    </row>
    <row r="35" spans="1:38" x14ac:dyDescent="0.25">
      <c r="A35" s="24">
        <v>1830</v>
      </c>
      <c r="B35" s="24" t="s">
        <v>39</v>
      </c>
      <c r="D35" s="28">
        <v>9.3166000000000011</v>
      </c>
      <c r="E35" s="28">
        <f t="shared" si="0"/>
        <v>9.1635274393651525</v>
      </c>
      <c r="F35" s="28">
        <v>10.53</v>
      </c>
      <c r="G35" s="28">
        <v>62.055731922398586</v>
      </c>
      <c r="H35" s="28">
        <v>42.96</v>
      </c>
      <c r="I35" s="28">
        <v>3.03</v>
      </c>
      <c r="J35" s="28">
        <v>59.08</v>
      </c>
      <c r="K35" s="38">
        <v>630</v>
      </c>
      <c r="L35" s="28"/>
      <c r="M35" s="24">
        <v>1830</v>
      </c>
      <c r="N35" s="24" t="s">
        <v>39</v>
      </c>
      <c r="P35" s="28">
        <v>70.729001584786062</v>
      </c>
      <c r="Q35" s="28">
        <v>7.8894000000000002</v>
      </c>
      <c r="R35" s="28">
        <f t="shared" si="1"/>
        <v>7.7966785651527291</v>
      </c>
      <c r="S35" s="28">
        <v>12.977251232017522</v>
      </c>
      <c r="T35" s="28">
        <v>0.53173921659283985</v>
      </c>
      <c r="U35" s="28">
        <f t="shared" si="2"/>
        <v>0.52548986643604056</v>
      </c>
      <c r="V35" s="12">
        <f t="shared" si="3"/>
        <v>78.808211134818308</v>
      </c>
      <c r="X35" s="13">
        <v>69.2</v>
      </c>
      <c r="Y35" s="13">
        <v>4.5</v>
      </c>
      <c r="Z35" s="13">
        <v>32.5</v>
      </c>
      <c r="AA35" s="13" t="s">
        <v>24</v>
      </c>
      <c r="AB35" s="13"/>
      <c r="AC35" s="24">
        <v>69</v>
      </c>
      <c r="AD35" s="29">
        <v>0.14166666666666666</v>
      </c>
      <c r="AE35" s="24">
        <v>885</v>
      </c>
      <c r="AF35" s="24">
        <v>4</v>
      </c>
      <c r="AG35" s="24">
        <v>8</v>
      </c>
      <c r="AH35" s="24">
        <v>6</v>
      </c>
      <c r="AI35" s="14">
        <v>6</v>
      </c>
      <c r="AJ35" s="14">
        <v>6</v>
      </c>
      <c r="AK35" s="15">
        <v>0.7</v>
      </c>
      <c r="AL35" s="5"/>
    </row>
    <row r="36" spans="1:38" x14ac:dyDescent="0.25">
      <c r="A36" s="30">
        <v>1831</v>
      </c>
      <c r="B36" s="30" t="s">
        <v>44</v>
      </c>
      <c r="D36" s="31">
        <v>9.0327999999999999</v>
      </c>
      <c r="E36" s="31">
        <f t="shared" si="0"/>
        <v>8.8645745511319287</v>
      </c>
      <c r="F36" s="31">
        <v>10.33</v>
      </c>
      <c r="G36" s="31">
        <v>63.802469135802461</v>
      </c>
      <c r="H36" s="31">
        <v>41.16</v>
      </c>
      <c r="I36" s="31">
        <v>3.03</v>
      </c>
      <c r="J36" s="31">
        <v>73.77</v>
      </c>
      <c r="K36" s="33">
        <v>356</v>
      </c>
      <c r="L36" s="28"/>
      <c r="M36" s="30">
        <v>1831</v>
      </c>
      <c r="N36" s="30" t="s">
        <v>44</v>
      </c>
      <c r="P36" s="31">
        <v>67.190685275207784</v>
      </c>
      <c r="Q36" s="31">
        <v>8.0102999999999991</v>
      </c>
      <c r="R36" s="31">
        <f t="shared" si="1"/>
        <v>7.899270528295486</v>
      </c>
      <c r="S36" s="31">
        <v>12.791213121213545</v>
      </c>
      <c r="T36" s="31">
        <v>0.60382867190870293</v>
      </c>
      <c r="U36" s="31">
        <f t="shared" si="2"/>
        <v>0.59545910042672834</v>
      </c>
      <c r="V36" s="16">
        <f t="shared" si="3"/>
        <v>71.454778115295568</v>
      </c>
      <c r="X36" s="17">
        <v>67.7</v>
      </c>
      <c r="Y36" s="17">
        <v>6</v>
      </c>
      <c r="Z36" s="17">
        <v>30</v>
      </c>
      <c r="AA36" s="17" t="s">
        <v>25</v>
      </c>
      <c r="AB36" s="17"/>
      <c r="AC36" s="30">
        <v>68</v>
      </c>
      <c r="AD36" s="32">
        <v>0.15277777777777776</v>
      </c>
      <c r="AE36" s="30">
        <v>800</v>
      </c>
      <c r="AF36" s="30">
        <v>4</v>
      </c>
      <c r="AG36" s="30">
        <v>6</v>
      </c>
      <c r="AH36" s="30">
        <v>6</v>
      </c>
      <c r="AI36" s="18">
        <v>6</v>
      </c>
      <c r="AJ36" s="30">
        <v>6</v>
      </c>
      <c r="AK36" s="19">
        <v>0.9</v>
      </c>
      <c r="AL36" s="5"/>
    </row>
    <row r="37" spans="1:38" x14ac:dyDescent="0.25">
      <c r="A37" s="24">
        <v>1834</v>
      </c>
      <c r="B37" s="24" t="s">
        <v>46</v>
      </c>
      <c r="D37" s="28">
        <v>9.76</v>
      </c>
      <c r="E37" s="28">
        <f t="shared" si="0"/>
        <v>9.5516014234875435</v>
      </c>
      <c r="F37" s="28">
        <v>10.08</v>
      </c>
      <c r="G37" s="28">
        <v>64.651851851851859</v>
      </c>
      <c r="H37" s="28">
        <v>45.04</v>
      </c>
      <c r="I37" s="28">
        <v>3.1</v>
      </c>
      <c r="J37" s="28">
        <v>71.849999999999994</v>
      </c>
      <c r="K37" s="38">
        <v>486</v>
      </c>
      <c r="L37" s="28"/>
      <c r="M37" s="24">
        <v>1834</v>
      </c>
      <c r="N37" s="24" t="s">
        <v>46</v>
      </c>
      <c r="P37" s="28">
        <v>67.71368519383465</v>
      </c>
      <c r="Q37" s="28">
        <v>8.1999999999999993</v>
      </c>
      <c r="R37" s="28">
        <f t="shared" si="1"/>
        <v>8.2023349604834941</v>
      </c>
      <c r="S37" s="28">
        <v>14.024481638770908</v>
      </c>
      <c r="T37" s="28">
        <v>0.51017049568821682</v>
      </c>
      <c r="U37" s="28">
        <f t="shared" si="2"/>
        <v>0.51031576738910422</v>
      </c>
      <c r="V37" s="12">
        <f t="shared" si="3"/>
        <v>76.450052181476508</v>
      </c>
      <c r="X37" s="13">
        <v>66.8</v>
      </c>
      <c r="Y37" s="13">
        <v>5.5</v>
      </c>
      <c r="Z37" s="13">
        <v>30</v>
      </c>
      <c r="AA37" s="13" t="s">
        <v>25</v>
      </c>
      <c r="AB37" s="13"/>
      <c r="AC37" s="24">
        <v>67</v>
      </c>
      <c r="AD37" s="29">
        <v>0.15694444444444444</v>
      </c>
      <c r="AE37" s="24">
        <v>865</v>
      </c>
      <c r="AF37" s="24">
        <v>4</v>
      </c>
      <c r="AG37" s="24">
        <v>9</v>
      </c>
      <c r="AH37" s="24">
        <v>6</v>
      </c>
      <c r="AI37" s="14">
        <v>6</v>
      </c>
      <c r="AJ37" s="24">
        <v>5</v>
      </c>
      <c r="AK37" s="15">
        <v>0.9</v>
      </c>
      <c r="AL37" s="5"/>
    </row>
    <row r="38" spans="1:38" x14ac:dyDescent="0.25">
      <c r="A38" s="30">
        <v>1835</v>
      </c>
      <c r="B38" s="30" t="s">
        <v>47</v>
      </c>
      <c r="D38" s="31">
        <v>10.1738</v>
      </c>
      <c r="E38" s="31">
        <f t="shared" si="0"/>
        <v>9.9743137254901963</v>
      </c>
      <c r="F38" s="31">
        <v>10.24</v>
      </c>
      <c r="G38" s="31">
        <v>64.931216931216923</v>
      </c>
      <c r="H38" s="31">
        <v>48.24</v>
      </c>
      <c r="I38" s="31">
        <v>3.2</v>
      </c>
      <c r="J38" s="31">
        <v>62.07</v>
      </c>
      <c r="K38" s="33">
        <v>521</v>
      </c>
      <c r="L38" s="28"/>
      <c r="M38" s="30">
        <v>1835</v>
      </c>
      <c r="N38" s="30" t="s">
        <v>47</v>
      </c>
      <c r="P38" s="31">
        <v>70.446003022435775</v>
      </c>
      <c r="Q38" s="31">
        <v>8.7011000000000003</v>
      </c>
      <c r="R38" s="31">
        <f t="shared" si="1"/>
        <v>8.6498846962119913</v>
      </c>
      <c r="S38" s="31">
        <v>13.49080059671806</v>
      </c>
      <c r="T38" s="31">
        <v>0.49240061714212546</v>
      </c>
      <c r="U38" s="31">
        <f t="shared" si="2"/>
        <v>0.48950231150348933</v>
      </c>
      <c r="V38" s="16">
        <f t="shared" si="3"/>
        <v>80.392827382388049</v>
      </c>
      <c r="X38" s="17">
        <v>68.099999999999994</v>
      </c>
      <c r="Y38" s="17">
        <v>7</v>
      </c>
      <c r="Z38" s="17">
        <v>29</v>
      </c>
      <c r="AA38" s="17" t="s">
        <v>27</v>
      </c>
      <c r="AB38" s="17"/>
      <c r="AC38" s="30">
        <v>68</v>
      </c>
      <c r="AD38" s="32">
        <v>0.14930555555555555</v>
      </c>
      <c r="AE38" s="30">
        <v>900</v>
      </c>
      <c r="AF38" s="30">
        <v>6</v>
      </c>
      <c r="AG38" s="30">
        <v>8</v>
      </c>
      <c r="AH38" s="30">
        <v>7</v>
      </c>
      <c r="AI38" s="18">
        <v>7</v>
      </c>
      <c r="AJ38" s="30">
        <v>8</v>
      </c>
      <c r="AK38" s="19">
        <v>1.1000000000000001</v>
      </c>
      <c r="AL38" s="5"/>
    </row>
    <row r="39" spans="1:38" x14ac:dyDescent="0.25">
      <c r="A39" s="24">
        <v>1836</v>
      </c>
      <c r="B39" s="24" t="s">
        <v>18</v>
      </c>
      <c r="D39" s="28">
        <v>10.144600000000001</v>
      </c>
      <c r="E39" s="28">
        <f t="shared" si="0"/>
        <v>9.9790386765034658</v>
      </c>
      <c r="F39" s="28">
        <v>10.54</v>
      </c>
      <c r="G39" s="28">
        <v>59.998589065255729</v>
      </c>
      <c r="H39" s="28">
        <v>36.979999999999997</v>
      </c>
      <c r="I39" s="28">
        <v>2.94</v>
      </c>
      <c r="J39" s="28">
        <v>90.05</v>
      </c>
      <c r="K39" s="38">
        <v>648</v>
      </c>
      <c r="L39" s="28"/>
      <c r="M39" s="24">
        <v>1836</v>
      </c>
      <c r="N39" s="24" t="s">
        <v>18</v>
      </c>
      <c r="P39" s="28">
        <v>63.745006982106332</v>
      </c>
      <c r="Q39" s="28">
        <v>9.0495000000000001</v>
      </c>
      <c r="R39" s="28">
        <f t="shared" si="1"/>
        <v>8.9525076026924513</v>
      </c>
      <c r="S39" s="28">
        <v>13.068267066766794</v>
      </c>
      <c r="T39" s="28">
        <v>0.69725141471306573</v>
      </c>
      <c r="U39" s="28">
        <f t="shared" si="2"/>
        <v>0.68977828512147499</v>
      </c>
      <c r="V39" s="12">
        <f t="shared" si="3"/>
        <v>62.925866898704044</v>
      </c>
      <c r="X39" s="13">
        <v>84.2</v>
      </c>
      <c r="Y39" s="13">
        <v>3.5</v>
      </c>
      <c r="Z39" s="13">
        <v>37</v>
      </c>
      <c r="AA39" s="13" t="s">
        <v>21</v>
      </c>
      <c r="AB39" s="13"/>
      <c r="AC39" s="24">
        <v>84</v>
      </c>
      <c r="AD39" s="29">
        <v>0.13125000000000001</v>
      </c>
      <c r="AE39" s="24">
        <v>620</v>
      </c>
      <c r="AF39" s="24">
        <v>4</v>
      </c>
      <c r="AG39" s="24">
        <v>6</v>
      </c>
      <c r="AH39" s="24">
        <v>4</v>
      </c>
      <c r="AI39" s="14">
        <v>4</v>
      </c>
      <c r="AJ39" s="24">
        <v>1</v>
      </c>
      <c r="AK39" s="15">
        <v>0.6</v>
      </c>
      <c r="AL39" s="5"/>
    </row>
    <row r="40" spans="1:38" x14ac:dyDescent="0.25">
      <c r="A40" s="30">
        <v>1837</v>
      </c>
      <c r="B40" s="30" t="s">
        <v>19</v>
      </c>
      <c r="D40" s="31">
        <v>11.137</v>
      </c>
      <c r="E40" s="31">
        <f t="shared" si="0"/>
        <v>10.966275036365671</v>
      </c>
      <c r="F40" s="31">
        <v>10.63</v>
      </c>
      <c r="G40" s="31">
        <v>60.673015873015871</v>
      </c>
      <c r="H40" s="31">
        <v>38.19</v>
      </c>
      <c r="I40" s="31">
        <v>2.86</v>
      </c>
      <c r="J40" s="31">
        <v>99.45</v>
      </c>
      <c r="K40" s="33">
        <v>478</v>
      </c>
      <c r="L40" s="28"/>
      <c r="M40" s="30">
        <v>1837</v>
      </c>
      <c r="N40" s="30" t="s">
        <v>19</v>
      </c>
      <c r="P40" s="31">
        <v>51.922014622258317</v>
      </c>
      <c r="Q40" s="31">
        <v>9.7591999999999999</v>
      </c>
      <c r="R40" s="31">
        <f t="shared" si="1"/>
        <v>9.6257908798807392</v>
      </c>
      <c r="S40" s="31">
        <v>12.80807878818176</v>
      </c>
      <c r="T40" s="31">
        <v>0.73706781023849055</v>
      </c>
      <c r="U40" s="31">
        <f t="shared" si="2"/>
        <v>0.72699202861375212</v>
      </c>
      <c r="V40" s="16">
        <f t="shared" si="3"/>
        <v>48.62642178519139</v>
      </c>
      <c r="X40" s="17">
        <v>89.6</v>
      </c>
      <c r="Y40" s="17">
        <v>4</v>
      </c>
      <c r="Z40" s="17">
        <v>32</v>
      </c>
      <c r="AA40" s="17" t="s">
        <v>21</v>
      </c>
      <c r="AB40" s="17"/>
      <c r="AC40" s="30">
        <v>90</v>
      </c>
      <c r="AD40" s="32">
        <v>0.18055555555555555</v>
      </c>
      <c r="AE40" s="30">
        <v>640</v>
      </c>
      <c r="AF40" s="30">
        <v>3</v>
      </c>
      <c r="AG40" s="30">
        <v>6</v>
      </c>
      <c r="AH40" s="30">
        <v>4</v>
      </c>
      <c r="AI40" s="18">
        <v>4</v>
      </c>
      <c r="AJ40" s="30">
        <v>3</v>
      </c>
      <c r="AK40" s="19">
        <v>0.70199999999999996</v>
      </c>
      <c r="AL40" s="5"/>
    </row>
    <row r="41" spans="1:38" x14ac:dyDescent="0.25">
      <c r="A41" s="24">
        <v>1838</v>
      </c>
      <c r="B41" s="24" t="s">
        <v>48</v>
      </c>
      <c r="D41" s="28">
        <v>10.2264</v>
      </c>
      <c r="E41" s="28">
        <f t="shared" si="0"/>
        <v>9.9969251277493907</v>
      </c>
      <c r="F41" s="28">
        <v>9.98</v>
      </c>
      <c r="G41" s="28">
        <v>64.581305114638454</v>
      </c>
      <c r="H41" s="28">
        <v>41.41</v>
      </c>
      <c r="I41" s="28">
        <v>2.92</v>
      </c>
      <c r="J41" s="28">
        <v>84.59</v>
      </c>
      <c r="K41" s="38">
        <v>634</v>
      </c>
      <c r="L41" s="28"/>
      <c r="M41" s="24">
        <v>1838</v>
      </c>
      <c r="N41" s="24" t="s">
        <v>48</v>
      </c>
      <c r="P41" s="28">
        <v>65.909620312136042</v>
      </c>
      <c r="Q41" s="28">
        <v>8.8443000000000005</v>
      </c>
      <c r="R41" s="28">
        <f t="shared" si="1"/>
        <v>8.7630423881681363</v>
      </c>
      <c r="S41" s="28">
        <v>13.202542415294516</v>
      </c>
      <c r="T41" s="28">
        <v>0.6175325547053212</v>
      </c>
      <c r="U41" s="28">
        <f t="shared" si="2"/>
        <v>0.61185893207562925</v>
      </c>
      <c r="V41" s="12">
        <f t="shared" si="3"/>
        <v>69.259174025230536</v>
      </c>
      <c r="X41" s="13">
        <v>73.400000000000006</v>
      </c>
      <c r="Y41" s="13">
        <v>6</v>
      </c>
      <c r="Z41" s="13">
        <v>36</v>
      </c>
      <c r="AA41" s="13" t="s">
        <v>25</v>
      </c>
      <c r="AB41" s="13"/>
      <c r="AC41" s="24">
        <v>73</v>
      </c>
      <c r="AD41" s="29">
        <v>0.14166666666666666</v>
      </c>
      <c r="AE41" s="24">
        <v>885</v>
      </c>
      <c r="AF41" s="24">
        <v>7</v>
      </c>
      <c r="AG41" s="24">
        <v>8</v>
      </c>
      <c r="AH41" s="24">
        <v>7</v>
      </c>
      <c r="AI41" s="14">
        <v>8</v>
      </c>
      <c r="AJ41" s="24">
        <v>8</v>
      </c>
      <c r="AK41" s="15">
        <v>0.9</v>
      </c>
      <c r="AL41" s="5"/>
    </row>
    <row r="42" spans="1:38" x14ac:dyDescent="0.25">
      <c r="A42" s="30">
        <v>1839</v>
      </c>
      <c r="B42" s="30" t="s">
        <v>51</v>
      </c>
      <c r="D42" s="31">
        <v>10.046900000000001</v>
      </c>
      <c r="E42" s="31">
        <f t="shared" si="0"/>
        <v>9.8258190709046467</v>
      </c>
      <c r="F42" s="31">
        <v>10.02</v>
      </c>
      <c r="G42" s="31">
        <v>62.817636684303352</v>
      </c>
      <c r="H42" s="31">
        <v>39</v>
      </c>
      <c r="I42" s="31">
        <v>2.95</v>
      </c>
      <c r="J42" s="31">
        <v>75.08</v>
      </c>
      <c r="K42" s="33">
        <v>585</v>
      </c>
      <c r="L42" s="28"/>
      <c r="M42" s="30">
        <v>1839</v>
      </c>
      <c r="N42" s="30" t="s">
        <v>51</v>
      </c>
      <c r="P42" s="31">
        <v>70.766829268292682</v>
      </c>
      <c r="Q42" s="31">
        <v>8.7646999999999995</v>
      </c>
      <c r="R42" s="31">
        <f t="shared" si="1"/>
        <v>8.6627733758497545</v>
      </c>
      <c r="S42" s="31">
        <v>12.988119705248408</v>
      </c>
      <c r="T42" s="31">
        <v>0.51096790991350938</v>
      </c>
      <c r="U42" s="31">
        <f t="shared" si="2"/>
        <v>0.50502575169855723</v>
      </c>
      <c r="V42" s="16">
        <f t="shared" si="3"/>
        <v>79.916991059116228</v>
      </c>
      <c r="X42" s="17">
        <v>68</v>
      </c>
      <c r="Y42" s="17">
        <v>9</v>
      </c>
      <c r="Z42" s="17">
        <v>30</v>
      </c>
      <c r="AA42" s="17" t="s">
        <v>26</v>
      </c>
      <c r="AB42" s="17"/>
      <c r="AC42" s="30">
        <v>68</v>
      </c>
      <c r="AD42" s="32">
        <v>0.18333333333333335</v>
      </c>
      <c r="AE42" s="30">
        <v>890</v>
      </c>
      <c r="AF42" s="30">
        <v>7</v>
      </c>
      <c r="AG42" s="30">
        <v>8</v>
      </c>
      <c r="AH42" s="30">
        <v>7</v>
      </c>
      <c r="AI42" s="18">
        <v>6</v>
      </c>
      <c r="AJ42" s="30">
        <v>7</v>
      </c>
      <c r="AK42" s="19">
        <v>1.4299999999999995</v>
      </c>
      <c r="AL42" s="5"/>
    </row>
    <row r="43" spans="1:38" x14ac:dyDescent="0.25">
      <c r="A43" s="24">
        <v>1840</v>
      </c>
      <c r="B43" s="24" t="s">
        <v>3</v>
      </c>
      <c r="D43" s="28">
        <v>10.23</v>
      </c>
      <c r="E43" s="28">
        <f t="shared" si="0"/>
        <v>9.9993335554815062</v>
      </c>
      <c r="F43" s="28">
        <v>9.9700000000000006</v>
      </c>
      <c r="G43" s="28">
        <v>62.752733686067018</v>
      </c>
      <c r="H43" s="28">
        <v>52.13</v>
      </c>
      <c r="I43" s="28">
        <v>3.24</v>
      </c>
      <c r="J43" s="28">
        <v>58.23</v>
      </c>
      <c r="K43" s="38">
        <v>441</v>
      </c>
      <c r="L43" s="28"/>
      <c r="M43" s="24">
        <v>1840</v>
      </c>
      <c r="N43" s="24" t="s">
        <v>3</v>
      </c>
      <c r="P43" s="28">
        <v>70.42121684867395</v>
      </c>
      <c r="Q43" s="28">
        <v>9.1349</v>
      </c>
      <c r="R43" s="28">
        <f t="shared" si="1"/>
        <v>9.007980869741349</v>
      </c>
      <c r="S43" s="28">
        <v>12.788291698208567</v>
      </c>
      <c r="T43" s="28">
        <v>0.48933708050920927</v>
      </c>
      <c r="U43" s="28">
        <f t="shared" si="2"/>
        <v>0.48253829380530044</v>
      </c>
      <c r="V43" s="12">
        <f t="shared" si="3"/>
        <v>80.730795755537315</v>
      </c>
      <c r="X43" s="13">
        <v>64.2</v>
      </c>
      <c r="Y43" s="13">
        <v>4</v>
      </c>
      <c r="Z43" s="13">
        <v>42.5</v>
      </c>
      <c r="AA43" s="13" t="s">
        <v>21</v>
      </c>
      <c r="AB43" s="13"/>
      <c r="AC43" s="24">
        <v>66</v>
      </c>
      <c r="AD43" s="29">
        <v>0.1173611111111111</v>
      </c>
      <c r="AE43" s="24">
        <v>845</v>
      </c>
      <c r="AF43" s="24">
        <v>5</v>
      </c>
      <c r="AG43" s="24">
        <v>7</v>
      </c>
      <c r="AH43" s="24">
        <v>7</v>
      </c>
      <c r="AI43" s="14">
        <v>7</v>
      </c>
      <c r="AJ43" s="14">
        <v>7</v>
      </c>
      <c r="AK43" s="15">
        <v>0.6</v>
      </c>
      <c r="AL43" s="5"/>
    </row>
    <row r="44" spans="1:38" x14ac:dyDescent="0.25">
      <c r="A44" s="30">
        <v>1841</v>
      </c>
      <c r="B44" s="30" t="s">
        <v>4</v>
      </c>
      <c r="D44" s="31">
        <v>9.85</v>
      </c>
      <c r="E44" s="31">
        <f t="shared" si="0"/>
        <v>9.650411934981074</v>
      </c>
      <c r="F44" s="31">
        <v>10.18</v>
      </c>
      <c r="G44" s="31">
        <v>63.991534391534394</v>
      </c>
      <c r="H44" s="31">
        <v>44.99</v>
      </c>
      <c r="I44" s="31">
        <v>3.12</v>
      </c>
      <c r="J44" s="31">
        <v>78.069999999999993</v>
      </c>
      <c r="K44" s="33">
        <v>414</v>
      </c>
      <c r="L44" s="28"/>
      <c r="M44" s="30">
        <v>1841</v>
      </c>
      <c r="N44" s="30" t="s">
        <v>4</v>
      </c>
      <c r="P44" s="31">
        <v>65.285259308772055</v>
      </c>
      <c r="Q44" s="31">
        <v>8.5953999999999997</v>
      </c>
      <c r="R44" s="31">
        <f t="shared" si="1"/>
        <v>8.4924177085837602</v>
      </c>
      <c r="S44" s="31">
        <v>12.957131247460325</v>
      </c>
      <c r="T44" s="31">
        <v>0.56968600247979151</v>
      </c>
      <c r="U44" s="31">
        <f t="shared" si="2"/>
        <v>0.56286054119548523</v>
      </c>
      <c r="V44" s="16">
        <f t="shared" si="3"/>
        <v>71.166882700202692</v>
      </c>
      <c r="X44" s="17">
        <v>70</v>
      </c>
      <c r="Y44" s="17">
        <v>4</v>
      </c>
      <c r="Z44" s="17">
        <v>37.5</v>
      </c>
      <c r="AA44" s="17" t="s">
        <v>21</v>
      </c>
      <c r="AB44" s="17"/>
      <c r="AC44" s="30">
        <v>70</v>
      </c>
      <c r="AD44" s="32">
        <v>0.13125000000000001</v>
      </c>
      <c r="AE44" s="30">
        <v>875</v>
      </c>
      <c r="AF44" s="30">
        <v>5</v>
      </c>
      <c r="AG44" s="30">
        <v>8</v>
      </c>
      <c r="AH44" s="30">
        <v>7</v>
      </c>
      <c r="AI44" s="18">
        <v>6</v>
      </c>
      <c r="AJ44" s="18">
        <v>6</v>
      </c>
      <c r="AK44" s="19">
        <v>0.6</v>
      </c>
      <c r="AL44" s="5"/>
    </row>
    <row r="45" spans="1:38" x14ac:dyDescent="0.25">
      <c r="A45" s="24">
        <v>1842</v>
      </c>
      <c r="B45" s="24" t="s">
        <v>49</v>
      </c>
      <c r="D45" s="28">
        <v>9.3187999999999995</v>
      </c>
      <c r="E45" s="28">
        <f t="shared" si="0"/>
        <v>9.1248959608323119</v>
      </c>
      <c r="F45" s="28">
        <v>10.130000000000001</v>
      </c>
      <c r="G45" s="28">
        <v>65.238800705467369</v>
      </c>
      <c r="H45" s="28">
        <v>41.25</v>
      </c>
      <c r="I45" s="28">
        <v>2.96</v>
      </c>
      <c r="J45" s="28">
        <v>75.23</v>
      </c>
      <c r="K45" s="38">
        <v>443</v>
      </c>
      <c r="L45" s="28"/>
      <c r="M45" s="24">
        <v>1842</v>
      </c>
      <c r="N45" s="24" t="s">
        <v>49</v>
      </c>
      <c r="P45" s="28">
        <v>70.753294940671736</v>
      </c>
      <c r="Q45" s="28">
        <v>7.7173999999999996</v>
      </c>
      <c r="R45" s="28">
        <f t="shared" si="1"/>
        <v>7.6365020540349278</v>
      </c>
      <c r="S45" s="28">
        <v>13.08895155088446</v>
      </c>
      <c r="T45" s="28">
        <v>0.54941350950510781</v>
      </c>
      <c r="U45" s="28">
        <f t="shared" si="2"/>
        <v>0.54365426100115255</v>
      </c>
      <c r="V45" s="12">
        <f t="shared" si="3"/>
        <v>77.884508075691741</v>
      </c>
      <c r="X45" s="13">
        <v>66.7</v>
      </c>
      <c r="Y45" s="13">
        <v>11</v>
      </c>
      <c r="Z45" s="13">
        <v>31</v>
      </c>
      <c r="AA45" s="13" t="s">
        <v>26</v>
      </c>
      <c r="AB45" s="13"/>
      <c r="AC45" s="24">
        <v>66.5</v>
      </c>
      <c r="AD45" s="29">
        <v>0.26666666666666666</v>
      </c>
      <c r="AE45" s="24">
        <v>850</v>
      </c>
      <c r="AF45" s="24">
        <v>6</v>
      </c>
      <c r="AG45" s="24">
        <v>6</v>
      </c>
      <c r="AH45" s="24">
        <v>7</v>
      </c>
      <c r="AI45" s="14">
        <v>7</v>
      </c>
      <c r="AJ45" s="14">
        <v>6</v>
      </c>
      <c r="AK45" s="15">
        <v>0</v>
      </c>
      <c r="AL45" s="5"/>
    </row>
    <row r="46" spans="1:38" x14ac:dyDescent="0.25">
      <c r="A46" s="30">
        <v>1843</v>
      </c>
      <c r="B46" s="30" t="s">
        <v>12</v>
      </c>
      <c r="D46" s="31">
        <v>9.2590000000000003</v>
      </c>
      <c r="E46" s="31">
        <f t="shared" si="0"/>
        <v>9.0977221974095581</v>
      </c>
      <c r="F46" s="31">
        <v>10.44</v>
      </c>
      <c r="G46" s="31">
        <v>64.454320987654313</v>
      </c>
      <c r="H46" s="31">
        <v>46.19</v>
      </c>
      <c r="I46" s="31">
        <v>3.12</v>
      </c>
      <c r="J46" s="31">
        <v>73.84</v>
      </c>
      <c r="K46" s="33">
        <v>271</v>
      </c>
      <c r="L46" s="28"/>
      <c r="M46" s="30">
        <v>1843</v>
      </c>
      <c r="N46" s="30" t="s">
        <v>12</v>
      </c>
      <c r="P46" s="31">
        <v>69.527387779315802</v>
      </c>
      <c r="Q46" s="31">
        <v>7.7016999999999998</v>
      </c>
      <c r="R46" s="31">
        <f t="shared" si="1"/>
        <v>7.6487002081663498</v>
      </c>
      <c r="S46" s="31">
        <v>13.404084096167423</v>
      </c>
      <c r="T46" s="31">
        <v>0.49690667368699271</v>
      </c>
      <c r="U46" s="31">
        <f t="shared" si="2"/>
        <v>0.4934871753598491</v>
      </c>
      <c r="V46" s="16">
        <f t="shared" si="3"/>
        <v>79.224665316832883</v>
      </c>
      <c r="X46" s="17">
        <v>70.5</v>
      </c>
      <c r="Y46" s="17">
        <v>4</v>
      </c>
      <c r="Z46" s="17">
        <v>37.5</v>
      </c>
      <c r="AA46" s="17" t="s">
        <v>21</v>
      </c>
      <c r="AB46" s="17"/>
      <c r="AC46" s="30">
        <v>70.5</v>
      </c>
      <c r="AD46" s="32">
        <v>0.12986111111111112</v>
      </c>
      <c r="AE46" s="30">
        <v>805</v>
      </c>
      <c r="AF46" s="30">
        <v>4</v>
      </c>
      <c r="AG46" s="30">
        <v>6</v>
      </c>
      <c r="AH46" s="30">
        <v>6</v>
      </c>
      <c r="AI46" s="18">
        <v>7</v>
      </c>
      <c r="AJ46" s="18">
        <v>6</v>
      </c>
      <c r="AK46" s="19">
        <v>0.6</v>
      </c>
      <c r="AL46" s="5"/>
    </row>
    <row r="47" spans="1:38" x14ac:dyDescent="0.25">
      <c r="A47" s="24">
        <v>1844</v>
      </c>
      <c r="B47" s="24" t="s">
        <v>13</v>
      </c>
      <c r="D47" s="28">
        <v>9.3000000000000007</v>
      </c>
      <c r="E47" s="28">
        <f t="shared" si="0"/>
        <v>9.1380080393032603</v>
      </c>
      <c r="F47" s="28">
        <v>10.44</v>
      </c>
      <c r="G47" s="28">
        <v>66.971428571428575</v>
      </c>
      <c r="H47" s="28">
        <v>43.6</v>
      </c>
      <c r="I47" s="28">
        <v>3.05</v>
      </c>
      <c r="J47" s="28">
        <v>75.75</v>
      </c>
      <c r="K47" s="38">
        <v>416</v>
      </c>
      <c r="L47" s="28"/>
      <c r="M47" s="24">
        <v>1844</v>
      </c>
      <c r="N47" s="24" t="s">
        <v>13</v>
      </c>
      <c r="P47" s="28">
        <v>68.278986910386493</v>
      </c>
      <c r="Q47" s="28">
        <v>8.24</v>
      </c>
      <c r="R47" s="28">
        <f t="shared" si="1"/>
        <v>8.1603751295336711</v>
      </c>
      <c r="S47" s="28">
        <v>13.160854893138278</v>
      </c>
      <c r="T47" s="28">
        <v>0.52910052910050098</v>
      </c>
      <c r="U47" s="28">
        <f t="shared" si="2"/>
        <v>0.52398771828820812</v>
      </c>
      <c r="V47" s="12">
        <f t="shared" si="3"/>
        <v>76.326433040794996</v>
      </c>
      <c r="X47" s="13">
        <v>67.5</v>
      </c>
      <c r="Y47" s="13">
        <v>7</v>
      </c>
      <c r="Z47" s="13">
        <v>30</v>
      </c>
      <c r="AA47" s="13" t="s">
        <v>27</v>
      </c>
      <c r="AB47" s="13"/>
      <c r="AC47" s="24">
        <v>67.5</v>
      </c>
      <c r="AD47" s="29">
        <v>0.20833333333333334</v>
      </c>
      <c r="AE47" s="24">
        <v>855</v>
      </c>
      <c r="AF47" s="24">
        <v>5</v>
      </c>
      <c r="AG47" s="24">
        <v>6</v>
      </c>
      <c r="AH47" s="24">
        <v>6</v>
      </c>
      <c r="AI47" s="14">
        <v>7</v>
      </c>
      <c r="AJ47" s="14">
        <v>6</v>
      </c>
      <c r="AK47" s="15">
        <v>0.55000000000000004</v>
      </c>
      <c r="AL47" s="5"/>
    </row>
    <row r="48" spans="1:38" x14ac:dyDescent="0.25">
      <c r="A48" s="30">
        <v>1845</v>
      </c>
      <c r="B48" s="30" t="s">
        <v>14</v>
      </c>
      <c r="D48" s="31">
        <v>10</v>
      </c>
      <c r="E48" s="31">
        <f t="shared" si="0"/>
        <v>9.8170459616242738</v>
      </c>
      <c r="F48" s="31">
        <v>10.36</v>
      </c>
      <c r="G48" s="31">
        <v>65.061022927689592</v>
      </c>
      <c r="H48" s="31">
        <v>45.78</v>
      </c>
      <c r="I48" s="31">
        <v>3.07</v>
      </c>
      <c r="J48" s="31">
        <v>63.23</v>
      </c>
      <c r="K48" s="33">
        <v>322</v>
      </c>
      <c r="L48" s="28"/>
      <c r="M48" s="30">
        <v>1845</v>
      </c>
      <c r="N48" s="30" t="s">
        <v>14</v>
      </c>
      <c r="P48" s="31">
        <v>71.374801133056536</v>
      </c>
      <c r="Q48" s="31">
        <v>8.9</v>
      </c>
      <c r="R48" s="31">
        <f t="shared" si="1"/>
        <v>8.8070460420032273</v>
      </c>
      <c r="S48" s="31">
        <v>13.092313092313049</v>
      </c>
      <c r="T48" s="31">
        <v>0.46296296296295669</v>
      </c>
      <c r="U48" s="31">
        <f t="shared" si="2"/>
        <v>0.45812765511876336</v>
      </c>
      <c r="V48" s="16">
        <f t="shared" si="3"/>
        <v>83.002747204088692</v>
      </c>
      <c r="X48" s="17">
        <v>65.2</v>
      </c>
      <c r="Y48" s="17">
        <v>4.5</v>
      </c>
      <c r="Z48" s="17">
        <v>33.5</v>
      </c>
      <c r="AA48" s="17" t="s">
        <v>24</v>
      </c>
      <c r="AB48" s="17"/>
      <c r="AC48" s="30">
        <v>65.5</v>
      </c>
      <c r="AD48" s="32">
        <v>8.1944444444444445E-2</v>
      </c>
      <c r="AE48" s="30">
        <v>940</v>
      </c>
      <c r="AF48" s="30">
        <v>6</v>
      </c>
      <c r="AG48" s="30">
        <v>8</v>
      </c>
      <c r="AH48" s="30">
        <v>8</v>
      </c>
      <c r="AI48" s="18">
        <v>7</v>
      </c>
      <c r="AJ48" s="18">
        <v>6</v>
      </c>
      <c r="AK48" s="19">
        <v>0</v>
      </c>
      <c r="AL48" s="5"/>
    </row>
    <row r="49" spans="1:38" x14ac:dyDescent="0.25">
      <c r="A49" s="24">
        <v>1846</v>
      </c>
      <c r="B49" s="24" t="s">
        <v>15</v>
      </c>
      <c r="D49" s="28">
        <v>9.9863999999999997</v>
      </c>
      <c r="E49" s="28">
        <f t="shared" si="0"/>
        <v>9.7927702250947188</v>
      </c>
      <c r="F49" s="28">
        <v>10.26</v>
      </c>
      <c r="G49" s="28">
        <v>65.28959435626102</v>
      </c>
      <c r="H49" s="28">
        <v>40.83</v>
      </c>
      <c r="I49" s="28">
        <v>2.94</v>
      </c>
      <c r="J49" s="28">
        <v>76.22</v>
      </c>
      <c r="K49" s="38">
        <v>446</v>
      </c>
      <c r="L49" s="28"/>
      <c r="M49" s="24">
        <v>1846</v>
      </c>
      <c r="N49" s="24" t="s">
        <v>15</v>
      </c>
      <c r="P49" s="28">
        <v>67.839508572761559</v>
      </c>
      <c r="Q49" s="28">
        <v>8.6943999999999999</v>
      </c>
      <c r="R49" s="28">
        <f t="shared" si="1"/>
        <v>8.5978798566037753</v>
      </c>
      <c r="S49" s="28">
        <v>13.034560557891524</v>
      </c>
      <c r="T49" s="28">
        <v>0.51367532997687904</v>
      </c>
      <c r="U49" s="28">
        <f t="shared" si="2"/>
        <v>0.50797280691508395</v>
      </c>
      <c r="V49" s="12">
        <f t="shared" si="3"/>
        <v>76.703957297222686</v>
      </c>
      <c r="X49" s="13">
        <v>68.400000000000006</v>
      </c>
      <c r="Y49" s="13">
        <v>6</v>
      </c>
      <c r="Z49" s="13">
        <v>33.5</v>
      </c>
      <c r="AA49" s="13" t="s">
        <v>25</v>
      </c>
      <c r="AB49" s="13"/>
      <c r="AC49" s="24">
        <v>68.5</v>
      </c>
      <c r="AD49" s="29">
        <v>0.14791666666666667</v>
      </c>
      <c r="AE49" s="24">
        <v>895</v>
      </c>
      <c r="AF49" s="24">
        <v>6</v>
      </c>
      <c r="AG49" s="24">
        <v>6</v>
      </c>
      <c r="AH49" s="24">
        <v>6</v>
      </c>
      <c r="AI49" s="14">
        <v>6</v>
      </c>
      <c r="AJ49" s="14">
        <v>7</v>
      </c>
      <c r="AK49" s="15">
        <v>0.9</v>
      </c>
      <c r="AL49" s="5"/>
    </row>
    <row r="50" spans="1:38" x14ac:dyDescent="0.25">
      <c r="A50" s="34">
        <v>1847</v>
      </c>
      <c r="B50" s="34" t="s">
        <v>16</v>
      </c>
      <c r="D50" s="35">
        <v>9.8543000000000003</v>
      </c>
      <c r="E50" s="35">
        <f t="shared" si="0"/>
        <v>9.6664630475978157</v>
      </c>
      <c r="F50" s="35">
        <v>10.29</v>
      </c>
      <c r="G50" s="35">
        <v>66.641269841269832</v>
      </c>
      <c r="H50" s="35">
        <v>42.73</v>
      </c>
      <c r="I50" s="35">
        <v>3.03</v>
      </c>
      <c r="J50" s="35">
        <v>76.48</v>
      </c>
      <c r="K50" s="39">
        <v>479</v>
      </c>
      <c r="L50" s="28"/>
      <c r="M50" s="34">
        <v>1847</v>
      </c>
      <c r="N50" s="34" t="s">
        <v>16</v>
      </c>
      <c r="P50" s="35">
        <v>68.272165271147983</v>
      </c>
      <c r="Q50" s="35">
        <v>8.7875999999999994</v>
      </c>
      <c r="R50" s="35">
        <f t="shared" si="1"/>
        <v>8.6838337217619781</v>
      </c>
      <c r="S50" s="35">
        <v>12.972354813046891</v>
      </c>
      <c r="T50" s="35">
        <v>0.52476979438271965</v>
      </c>
      <c r="U50" s="35">
        <f t="shared" si="2"/>
        <v>0.51857317545436299</v>
      </c>
      <c r="V50" s="20">
        <f t="shared" si="3"/>
        <v>76.602214290859166</v>
      </c>
      <c r="X50" s="21">
        <v>68.7</v>
      </c>
      <c r="Y50" s="21">
        <v>9</v>
      </c>
      <c r="Z50" s="21">
        <v>29</v>
      </c>
      <c r="AA50" s="21" t="s">
        <v>26</v>
      </c>
      <c r="AB50" s="21"/>
      <c r="AC50" s="34">
        <v>70.5</v>
      </c>
      <c r="AD50" s="36">
        <v>0.2673611111111111</v>
      </c>
      <c r="AE50" s="34">
        <v>810</v>
      </c>
      <c r="AF50" s="34">
        <v>5</v>
      </c>
      <c r="AG50" s="34">
        <v>6</v>
      </c>
      <c r="AH50" s="34">
        <v>7</v>
      </c>
      <c r="AI50" s="22">
        <v>6</v>
      </c>
      <c r="AJ50" s="22">
        <v>6</v>
      </c>
      <c r="AK50" s="23">
        <v>0</v>
      </c>
      <c r="AL50" s="5"/>
    </row>
    <row r="51" spans="1:38" s="7" customFormat="1" x14ac:dyDescent="0.25"/>
  </sheetData>
  <mergeCells count="7">
    <mergeCell ref="D2:K2"/>
    <mergeCell ref="P2:V2"/>
    <mergeCell ref="X2:Z2"/>
    <mergeCell ref="AC2:AK2"/>
    <mergeCell ref="D3:E3"/>
    <mergeCell ref="Q3:R3"/>
    <mergeCell ref="T3:U3"/>
  </mergeCells>
  <phoneticPr fontId="11" type="noConversion"/>
  <pageMargins left="0.75" right="0.75" top="1" bottom="1" header="0.5" footer="0.5"/>
  <pageSetup scale="4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Kings</vt:lpstr>
      <vt:lpstr>Kings!Print_Area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3rd Office</dc:creator>
  <cp:lastModifiedBy>Mark Lundy</cp:lastModifiedBy>
  <cp:lastPrinted>2018-08-27T17:19:31Z</cp:lastPrinted>
  <dcterms:created xsi:type="dcterms:W3CDTF">2014-07-15T23:36:06Z</dcterms:created>
  <dcterms:modified xsi:type="dcterms:W3CDTF">2018-09-18T17:35:14Z</dcterms:modified>
</cp:coreProperties>
</file>